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C6F8FD18-870F-46B3-926C-9A492780D83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JANEIRO" sheetId="1" r:id="rId1"/>
  </sheets>
  <definedNames>
    <definedName name="_xlnm.Print_Area" localSheetId="0">JANEIRO!$A$1:$B$90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8" i="1" l="1"/>
  <c r="B27" i="1"/>
  <c r="B79" i="1" l="1"/>
  <c r="B78" i="1"/>
  <c r="B29" i="1"/>
  <c r="B58" i="1" l="1"/>
  <c r="B57" i="1"/>
  <c r="B53" i="1"/>
  <c r="B54" i="1"/>
  <c r="B86" i="1" l="1"/>
  <c r="B74" i="1"/>
  <c r="B68" i="1"/>
  <c r="B48" i="1"/>
  <c r="B46" i="1"/>
  <c r="B49" i="1" l="1"/>
  <c r="B61" i="1"/>
  <c r="B69" i="1" s="1"/>
  <c r="B42" i="1"/>
  <c r="B37" i="1"/>
  <c r="B80" i="1" l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<sst xmlns="http://schemas.openxmlformats.org/spreadsheetml/2006/main" count="72" uniqueCount="72">
  <si>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</si>
  <si>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</si>
  <si>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</si>
  <si>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</si>
  <si>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</si>
  <si>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</si>
  <si>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</si>
  <si>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</si>
  <si>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</si>
  <si>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</si>
  <si>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</si>
  <si>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</si>
  <si>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</si>
  <si>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</si>
  <si>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</si>
  <si>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</si>
  <si>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</si>
  <si>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</si>
  <si>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</si>
  <si>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</si>
  <si>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</si>
  <si>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</si>
  <si>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</si>
  <si>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</si>
  <si>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</si>
  <si>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</si>
  <si>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</si>
  <si>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</si>
  <si>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</si>
  <si>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</si>
  <si>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</si>
  <si>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</si>
  <si>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CONTRATO DE GESTÃO/ADITIVO Nº: 123/2011 SES/GO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</si>
  <si>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</si>
  <si>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</si>
  <si>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</si>
  <si>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</si>
  <si>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</si>
  <si>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</si>
  <si>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</si>
  <si>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</si>
  <si>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</si>
  <si>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</si>
  <si>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</si>
  <si>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</si>
  <si>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</si>
  <si>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>Competência: 01/2021</t>
  </si>
  <si>
    <t>VIGÊNCIA DO CONTRATO DE GESTÃO/TERMO ADITIVO: 10º                                             INÍCIO 28/03/2020      E              TÉRMINO  27/03/2021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</si>
  <si>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</si>
  <si>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</si>
  <si>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</si>
  <si>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</si>
  <si>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</si>
  <si>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</si>
  <si>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</si>
  <si>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</si>
  <si>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 xml:space="preserve">5.1.8 Outros </t>
  </si>
  <si>
    <t xml:space="preserve">5.2.4 Outros </t>
  </si>
  <si>
    <t xml:space="preserve">5.2.1 Aquisições de Bens </t>
  </si>
  <si>
    <t>8.3 Glosa - FMS do Convênio nº 11/2018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</si>
  <si>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</si>
  <si>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</si>
  <si>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</si>
  <si>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</si>
  <si>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2.5 Outras entradas - CONVENIOS DO FMS/DOAÇÕES/ESTORNOS</t>
  </si>
  <si>
    <t>7.SALDO BANCÁRIO FINAL EM 31/01/2021</t>
  </si>
  <si>
    <t>Fonte: Extratos bancários e Relatorio SIPEF/BRGAAP.</t>
  </si>
  <si>
    <t>Goiânia, 06 de janeiro de 2022</t>
  </si>
  <si>
    <t>Em Reais</t>
  </si>
  <si>
    <r>
      <t xml:space="preserve">9.Nota Explicativa:as contas bancárias que componhe os saldos:
</t>
    </r>
    <r>
      <rPr>
        <b/>
        <sz val="9"/>
        <color rgb="FF000000"/>
        <rFont val="Calibri"/>
        <family val="2"/>
      </rPr>
      <t xml:space="preserve">Banco saldo - CUSTEIO  </t>
    </r>
    <r>
      <rPr>
        <sz val="9"/>
        <color rgb="FF000000"/>
        <rFont val="Calibri"/>
        <family val="2"/>
      </rPr>
      <t xml:space="preserve">   
Banco Itaú 92-8 Custeio 
Banco Itaú 63.549-1 Fundo Rescisório
Banco Itaú 31-777-7 FMS
Banco CEF  445-0 Repasse SES/GO
</t>
    </r>
    <r>
      <rPr>
        <b/>
        <sz val="9"/>
        <color rgb="FF000000"/>
        <rFont val="Calibri"/>
        <family val="2"/>
      </rPr>
      <t xml:space="preserve">Banco saldo - INVESTIMENTO </t>
    </r>
    <r>
      <rPr>
        <sz val="9"/>
        <color rgb="FF000000"/>
        <rFont val="Calibri"/>
        <family val="2"/>
      </rPr>
      <t xml:space="preserve">
Banco Itaú 31.822-1 Convênio do Covid
Banco CEF 445-0 Invest. Equipamentos
Banco CEF 2913-6 Convênio
Banco CEF 3045-2 Convênio
Banco CEF 3048-7 Convênio
Banco CEF 3052-5 Convênio
Banco CEF 3177-7 Convênio
Banco CEF 3178-5 Convênio
Banco CEF 3182-3 Convênio
Banco CEF 3274-9 Convênio</t>
    </r>
  </si>
  <si>
    <t>PREVISÃO DE REPASSE MENSAL DO CONTRATO DE GESTÃO/ADITIVO - CUSTEIO :R$</t>
  </si>
  <si>
    <t>PREVISÃO DE REPASSE MENSAL DO CONTRATO DE GESTÃO/ADITIVO - INVESTIMENTO :R$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</si>
</sst>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0" fontId="0" fillId="6" borderId="1" xfId="0" applyFont="1" applyFill="1" applyBorder="1" applyAlignment="1">
      <alignment vertical="top" wrapText="1"/>
    </xf>
    <xf numFmtId="4" fontId="11" fillId="0" borderId="1" xfId="1" applyNumberFormat="1" applyFont="1" applyBorder="1" applyAlignment="1" applyProtection="1">
      <alignment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12" fillId="6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03905" cy="159459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view="pageBreakPreview" zoomScale="80" zoomScaleNormal="70" zoomScaleSheetLayoutView="80" zoomScalePageLayoutView="70" workbookViewId="0">
      <selection activeCell="A2" sqref="A2:B7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9"/>
      <c r="B1" s="69"/>
    </row>
    <row r="2" spans="1:3" s="1" customFormat="1" x14ac:dyDescent="0.35">
      <c r="A2" s="70" t="s">
        <v>0</v>
      </c>
      <c r="B2" s="70"/>
      <c r="C2" s="2"/>
    </row>
    <row r="3" spans="1:3" s="1" customFormat="1" x14ac:dyDescent="0.35">
      <c r="A3" s="70"/>
      <c r="B3" s="70"/>
      <c r="C3" s="2"/>
    </row>
    <row r="4" spans="1:3" s="1" customFormat="1" x14ac:dyDescent="0.35">
      <c r="A4" s="70"/>
      <c r="B4" s="70"/>
      <c r="C4" s="2"/>
    </row>
    <row r="5" spans="1:3" s="1" customFormat="1" x14ac:dyDescent="0.35">
      <c r="A5" s="70"/>
      <c r="B5" s="70"/>
      <c r="C5" s="2"/>
    </row>
    <row r="6" spans="1:3" s="1" customFormat="1" x14ac:dyDescent="0.35">
      <c r="A6" s="70"/>
      <c r="B6" s="70"/>
      <c r="C6" s="2"/>
    </row>
    <row r="7" spans="1:3" s="1" customFormat="1" x14ac:dyDescent="0.35">
      <c r="A7" s="70"/>
      <c r="B7" s="70"/>
      <c r="C7" s="3"/>
    </row>
    <row r="8" spans="1:3" s="1" customFormat="1" ht="23.25" customHeight="1" x14ac:dyDescent="0.35">
      <c r="A8" s="71" t="s">
        <v>1</v>
      </c>
      <c r="B8" s="71"/>
      <c r="C8" s="3"/>
    </row>
    <row r="9" spans="1:3" s="1" customFormat="1" ht="23.25" customHeight="1" x14ac:dyDescent="0.35">
      <c r="A9" s="71"/>
      <c r="B9" s="71"/>
      <c r="C9" s="3"/>
    </row>
    <row r="10" spans="1:3" s="1" customFormat="1" x14ac:dyDescent="0.35">
      <c r="A10" s="72" t="s">
        <v>45</v>
      </c>
      <c r="B10" s="72"/>
      <c r="C10" s="2"/>
    </row>
    <row r="11" spans="1:3" s="1" customFormat="1" x14ac:dyDescent="0.35">
      <c r="A11" s="4" t="s">
        <v>35</v>
      </c>
      <c r="B11" s="5"/>
      <c r="C11" s="2"/>
    </row>
    <row r="12" spans="1:3" s="1" customFormat="1" x14ac:dyDescent="0.35">
      <c r="A12" s="65" t="s">
        <v>34</v>
      </c>
      <c r="B12" s="65"/>
      <c r="C12" s="6"/>
    </row>
    <row r="13" spans="1:3" s="1" customFormat="1" x14ac:dyDescent="0.35">
      <c r="A13" s="7" t="s">
        <v>33</v>
      </c>
      <c r="B13" s="5"/>
      <c r="C13" s="2"/>
    </row>
    <row r="14" spans="1:3" s="1" customFormat="1" x14ac:dyDescent="0.35">
      <c r="A14" s="65" t="s">
        <v>31</v>
      </c>
      <c r="B14" s="65"/>
      <c r="C14" s="8"/>
    </row>
    <row r="15" spans="1:3" s="1" customFormat="1" x14ac:dyDescent="0.35">
      <c r="A15" s="7" t="s">
        <v>30</v>
      </c>
      <c r="B15" s="5"/>
      <c r="C15" s="2"/>
    </row>
    <row r="16" spans="1:3" s="1" customFormat="1" x14ac:dyDescent="0.35">
      <c r="A16" s="9" t="s">
        <v>32</v>
      </c>
      <c r="B16" s="9"/>
      <c r="C16" s="6"/>
    </row>
    <row r="17" spans="1:3" s="1" customFormat="1" x14ac:dyDescent="0.35">
      <c r="A17" s="65" t="s">
        <v>47</v>
      </c>
      <c r="B17" s="6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70</v>
      </c>
      <c r="B19" s="21">
        <v>12479154.720000001</v>
      </c>
      <c r="C19" s="12"/>
    </row>
    <row r="20" spans="1:3" s="13" customFormat="1" x14ac:dyDescent="0.35">
      <c r="A20" s="10" t="s">
        <v>71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6" t="s">
        <v>2</v>
      </c>
      <c r="B22" s="66"/>
      <c r="C22" s="6"/>
    </row>
    <row r="23" spans="1:3" s="1" customFormat="1" ht="26" x14ac:dyDescent="0.35">
      <c r="A23" s="14"/>
      <c r="B23" s="67" t="s">
        <v>68</v>
      </c>
      <c r="C23" s="6"/>
    </row>
    <row r="24" spans="1:3" s="1" customFormat="1" ht="14.25" customHeight="1" x14ac:dyDescent="0.35">
      <c r="A24" s="15" t="s">
        <v>46</v>
      </c>
      <c r="B24" s="67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21">
        <v>1029.28</v>
      </c>
      <c r="C26" s="22"/>
    </row>
    <row r="27" spans="1:3" s="1" customFormat="1" x14ac:dyDescent="0.35">
      <c r="A27" s="20" t="s">
        <v>60</v>
      </c>
      <c r="B27" s="21">
        <f>47405.31+0.99</f>
        <v>47406.299999999996</v>
      </c>
      <c r="C27" s="22"/>
    </row>
    <row r="28" spans="1:3" s="1" customFormat="1" x14ac:dyDescent="0.35">
      <c r="A28" s="20" t="s">
        <v>61</v>
      </c>
      <c r="B28" s="21">
        <f>30002550.68+3460371.95</f>
        <v>33462922.629999999</v>
      </c>
      <c r="C28" s="22"/>
    </row>
    <row r="29" spans="1:3" s="1" customFormat="1" x14ac:dyDescent="0.35">
      <c r="A29" s="23" t="s">
        <v>36</v>
      </c>
      <c r="B29" s="58">
        <f>B27+B28+B26</f>
        <v>33511358.210000001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48</v>
      </c>
      <c r="B32" s="21">
        <v>18412616.239999998</v>
      </c>
      <c r="C32" s="26"/>
    </row>
    <row r="33" spans="1:3" s="27" customFormat="1" x14ac:dyDescent="0.35">
      <c r="A33" s="25" t="s">
        <v>49</v>
      </c>
      <c r="B33" s="21">
        <v>0</v>
      </c>
      <c r="C33" s="26"/>
    </row>
    <row r="34" spans="1:3" s="27" customFormat="1" x14ac:dyDescent="0.35">
      <c r="A34" s="4" t="s">
        <v>50</v>
      </c>
      <c r="B34" s="21">
        <v>42774.67</v>
      </c>
      <c r="C34" s="26"/>
    </row>
    <row r="35" spans="1:3" s="27" customFormat="1" x14ac:dyDescent="0.35">
      <c r="A35" s="4" t="s">
        <v>51</v>
      </c>
      <c r="B35" s="21">
        <v>4917.87</v>
      </c>
      <c r="C35" s="26"/>
    </row>
    <row r="36" spans="1:3" s="27" customFormat="1" x14ac:dyDescent="0.35">
      <c r="A36" s="4" t="s">
        <v>64</v>
      </c>
      <c r="B36" s="21">
        <v>3501126.29</v>
      </c>
      <c r="C36" s="26"/>
    </row>
    <row r="37" spans="1:3" s="27" customFormat="1" x14ac:dyDescent="0.35">
      <c r="A37" s="28" t="s">
        <v>37</v>
      </c>
      <c r="B37" s="58">
        <f>SUM(B32:B36)</f>
        <v>21961435.07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52</v>
      </c>
      <c r="B40" s="21">
        <v>14479490.43</v>
      </c>
      <c r="C40" s="29"/>
    </row>
    <row r="41" spans="1:3" s="27" customFormat="1" x14ac:dyDescent="0.35">
      <c r="A41" s="25" t="s">
        <v>53</v>
      </c>
      <c r="B41" s="21">
        <v>0</v>
      </c>
      <c r="C41" s="29"/>
    </row>
    <row r="42" spans="1:3" s="27" customFormat="1" x14ac:dyDescent="0.35">
      <c r="A42" s="28" t="s">
        <v>38</v>
      </c>
      <c r="B42" s="58">
        <f>SUM(B40:B41)</f>
        <v>14479490.43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54</v>
      </c>
      <c r="B45" s="21">
        <v>17599039.969999999</v>
      </c>
      <c r="C45" s="40"/>
    </row>
    <row r="46" spans="1:3" s="27" customFormat="1" x14ac:dyDescent="0.35">
      <c r="A46" s="34" t="s">
        <v>8</v>
      </c>
      <c r="B46" s="21">
        <f>B45</f>
        <v>17599039.969999999</v>
      </c>
      <c r="C46" s="40"/>
    </row>
    <row r="47" spans="1:3" s="27" customFormat="1" x14ac:dyDescent="0.35">
      <c r="A47" s="4" t="s">
        <v>55</v>
      </c>
      <c r="B47" s="21">
        <v>0</v>
      </c>
      <c r="C47" s="40"/>
    </row>
    <row r="48" spans="1:3" s="27" customFormat="1" x14ac:dyDescent="0.35">
      <c r="A48" s="34" t="s">
        <v>9</v>
      </c>
      <c r="B48" s="21">
        <f>B47</f>
        <v>0</v>
      </c>
      <c r="C48" s="40"/>
    </row>
    <row r="49" spans="1:3" s="27" customFormat="1" x14ac:dyDescent="0.35">
      <c r="A49" s="32" t="s">
        <v>40</v>
      </c>
      <c r="B49" s="59">
        <f>B46+B48</f>
        <v>17599039.969999999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f>3453947.29+190981.28+3148.84+4320</f>
        <v>3652397.4099999997</v>
      </c>
      <c r="C53" s="26"/>
    </row>
    <row r="54" spans="1:3" s="27" customFormat="1" x14ac:dyDescent="0.35">
      <c r="A54" s="44" t="s">
        <v>13</v>
      </c>
      <c r="B54" s="21">
        <f>1733580.73+14803.18</f>
        <v>1748383.91</v>
      </c>
      <c r="C54" s="26"/>
    </row>
    <row r="55" spans="1:3" s="27" customFormat="1" x14ac:dyDescent="0.35">
      <c r="A55" s="44" t="s">
        <v>14</v>
      </c>
      <c r="B55" s="21">
        <v>1190317.97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f>376789.57</f>
        <v>376789.57</v>
      </c>
      <c r="C57" s="26"/>
    </row>
    <row r="58" spans="1:3" s="27" customFormat="1" x14ac:dyDescent="0.35">
      <c r="A58" s="43" t="s">
        <v>17</v>
      </c>
      <c r="B58" s="21">
        <f>1728607.91+114282.9</f>
        <v>1842890.8099999998</v>
      </c>
      <c r="C58" s="26"/>
    </row>
    <row r="59" spans="1:3" s="27" customFormat="1" ht="29" x14ac:dyDescent="0.35">
      <c r="A59" s="43" t="s">
        <v>18</v>
      </c>
      <c r="B59" s="21">
        <v>549958.94999999995</v>
      </c>
      <c r="C59" s="26"/>
    </row>
    <row r="60" spans="1:3" s="27" customFormat="1" x14ac:dyDescent="0.35">
      <c r="A60" s="41" t="s">
        <v>56</v>
      </c>
      <c r="B60" s="21">
        <v>0</v>
      </c>
      <c r="C60" s="26"/>
    </row>
    <row r="61" spans="1:3" s="27" customFormat="1" x14ac:dyDescent="0.35">
      <c r="A61" s="34" t="s">
        <v>39</v>
      </c>
      <c r="B61" s="58">
        <f>SUM(B53:B60)</f>
        <v>9360738.6199999992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58</v>
      </c>
      <c r="B64" s="21">
        <v>0</v>
      </c>
      <c r="C64" s="29"/>
    </row>
    <row r="65" spans="1:3" s="27" customFormat="1" x14ac:dyDescent="0.35">
      <c r="A65" s="43" t="s">
        <v>20</v>
      </c>
      <c r="B65" s="21">
        <v>0</v>
      </c>
      <c r="C65" s="29"/>
    </row>
    <row r="66" spans="1:3" s="27" customFormat="1" x14ac:dyDescent="0.35">
      <c r="A66" s="41" t="s">
        <v>21</v>
      </c>
      <c r="B66" s="21">
        <v>0</v>
      </c>
      <c r="C66" s="29"/>
    </row>
    <row r="67" spans="1:3" s="27" customFormat="1" x14ac:dyDescent="0.35">
      <c r="A67" s="41" t="s">
        <v>57</v>
      </c>
      <c r="B67" s="21">
        <v>0</v>
      </c>
      <c r="C67" s="29"/>
    </row>
    <row r="68" spans="1:3" s="27" customFormat="1" x14ac:dyDescent="0.35">
      <c r="A68" s="34" t="s">
        <v>41</v>
      </c>
      <c r="B68" s="58">
        <f>SUM(B64:B67)</f>
        <v>0</v>
      </c>
      <c r="C68" s="40"/>
    </row>
    <row r="69" spans="1:3" s="27" customFormat="1" ht="14.25" customHeight="1" x14ac:dyDescent="0.35">
      <c r="A69" s="34" t="s">
        <v>42</v>
      </c>
      <c r="B69" s="58">
        <f>B61+B68</f>
        <v>9360738.6199999992</v>
      </c>
      <c r="C69" s="40"/>
    </row>
    <row r="70" spans="1:3" s="27" customFormat="1" x14ac:dyDescent="0.35">
      <c r="A70" s="34"/>
      <c r="B70" s="31"/>
      <c r="C70" s="40"/>
    </row>
    <row r="71" spans="1:3" s="27" customFormat="1" x14ac:dyDescent="0.35">
      <c r="A71" s="38" t="s">
        <v>22</v>
      </c>
      <c r="B71" s="39"/>
      <c r="C71" s="40"/>
    </row>
    <row r="72" spans="1:3" s="27" customFormat="1" x14ac:dyDescent="0.35">
      <c r="A72" s="43" t="s">
        <v>23</v>
      </c>
      <c r="B72" s="21">
        <v>0</v>
      </c>
      <c r="C72" s="29"/>
    </row>
    <row r="73" spans="1:3" s="27" customFormat="1" x14ac:dyDescent="0.35">
      <c r="A73" s="43" t="s">
        <v>24</v>
      </c>
      <c r="B73" s="21">
        <v>0</v>
      </c>
      <c r="C73" s="2"/>
    </row>
    <row r="74" spans="1:3" s="27" customFormat="1" x14ac:dyDescent="0.35">
      <c r="A74" s="46" t="s">
        <v>43</v>
      </c>
      <c r="B74" s="60">
        <f>B72+B73</f>
        <v>0</v>
      </c>
      <c r="C74" s="2"/>
    </row>
    <row r="75" spans="1:3" s="48" customFormat="1" x14ac:dyDescent="0.35">
      <c r="A75" s="68"/>
      <c r="B75" s="68"/>
      <c r="C75" s="47"/>
    </row>
    <row r="76" spans="1:3" s="27" customFormat="1" x14ac:dyDescent="0.35">
      <c r="A76" s="17" t="s">
        <v>65</v>
      </c>
      <c r="B76" s="49"/>
      <c r="C76" s="22"/>
    </row>
    <row r="77" spans="1:3" s="27" customFormat="1" x14ac:dyDescent="0.35">
      <c r="A77" s="50" t="s">
        <v>25</v>
      </c>
      <c r="B77" s="61">
        <v>1029.28</v>
      </c>
      <c r="C77" s="22"/>
    </row>
    <row r="78" spans="1:3" s="27" customFormat="1" x14ac:dyDescent="0.35">
      <c r="A78" s="50" t="s">
        <v>62</v>
      </c>
      <c r="B78" s="61">
        <f>9438444.26+0.99</f>
        <v>9438445.25</v>
      </c>
      <c r="C78" s="22"/>
    </row>
    <row r="79" spans="1:3" s="27" customFormat="1" x14ac:dyDescent="0.35">
      <c r="A79" s="50" t="s">
        <v>63</v>
      </c>
      <c r="B79" s="61">
        <f>33207360.68+3465219.45</f>
        <v>36672580.130000003</v>
      </c>
      <c r="C79" s="56"/>
    </row>
    <row r="80" spans="1:3" s="27" customFormat="1" x14ac:dyDescent="0.35">
      <c r="A80" s="46" t="s">
        <v>44</v>
      </c>
      <c r="B80" s="62">
        <f>(B29+B37)-(B69+B74)</f>
        <v>46112054.660000004</v>
      </c>
      <c r="C80" s="22"/>
    </row>
    <row r="81" spans="1:4" s="27" customFormat="1" x14ac:dyDescent="0.35">
      <c r="A81" s="51" t="s">
        <v>66</v>
      </c>
      <c r="B81" s="52"/>
      <c r="C81" s="8"/>
      <c r="D81" s="2"/>
    </row>
    <row r="82" spans="1:4" s="27" customFormat="1" x14ac:dyDescent="0.35">
      <c r="A82" s="53" t="s">
        <v>26</v>
      </c>
      <c r="B82" s="54"/>
      <c r="C82" s="8"/>
      <c r="D82" s="2"/>
    </row>
    <row r="83" spans="1:4" s="27" customFormat="1" x14ac:dyDescent="0.35">
      <c r="A83" s="55" t="s">
        <v>27</v>
      </c>
      <c r="B83" s="62">
        <v>0</v>
      </c>
      <c r="C83" s="8"/>
      <c r="D83" s="2"/>
    </row>
    <row r="84" spans="1:4" s="27" customFormat="1" x14ac:dyDescent="0.35">
      <c r="A84" s="55" t="s">
        <v>28</v>
      </c>
      <c r="B84" s="62">
        <v>0</v>
      </c>
      <c r="C84" s="8"/>
      <c r="D84" s="2"/>
    </row>
    <row r="85" spans="1:4" s="27" customFormat="1" x14ac:dyDescent="0.35">
      <c r="A85" s="55" t="s">
        <v>59</v>
      </c>
      <c r="B85" s="62">
        <v>2835693.2</v>
      </c>
      <c r="C85" s="8"/>
      <c r="D85" s="2"/>
    </row>
    <row r="86" spans="1:4" s="27" customFormat="1" x14ac:dyDescent="0.35">
      <c r="A86" s="53" t="s">
        <v>29</v>
      </c>
      <c r="B86" s="63">
        <f>B83+B84+B85</f>
        <v>2835693.2</v>
      </c>
      <c r="C86" s="1"/>
      <c r="D86" s="2"/>
    </row>
    <row r="87" spans="1:4" s="27" customFormat="1" ht="216" customHeight="1" x14ac:dyDescent="0.35">
      <c r="A87" s="64" t="s">
        <v>69</v>
      </c>
      <c r="B87" s="57"/>
      <c r="C87" s="1"/>
      <c r="D87" s="2"/>
    </row>
    <row r="88" spans="1:4" x14ac:dyDescent="0.35">
      <c r="A88" s="27"/>
      <c r="B88" s="27"/>
    </row>
    <row r="89" spans="1:4" x14ac:dyDescent="0.35">
      <c r="A89" s="27"/>
      <c r="B89" s="27"/>
    </row>
    <row r="90" spans="1:4" x14ac:dyDescent="0.35">
      <c r="A90" s="27"/>
      <c r="B90" s="3" t="s">
        <v>67</v>
      </c>
    </row>
    <row r="91" spans="1:4" s="27" customFormat="1" x14ac:dyDescent="0.35">
      <c r="A91" s="1"/>
      <c r="B91" s="1"/>
      <c r="C91" s="1"/>
      <c r="D91" s="2"/>
    </row>
  </sheetData>
  <mergeCells count="10">
    <mergeCell ref="A1:B1"/>
    <mergeCell ref="A2:B7"/>
    <mergeCell ref="A8:B9"/>
    <mergeCell ref="A10:B10"/>
    <mergeCell ref="A12:B12"/>
    <mergeCell ref="A14:B14"/>
    <mergeCell ref="A17:B17"/>
    <mergeCell ref="A22:B22"/>
    <mergeCell ref="B23:B24"/>
    <mergeCell ref="A75:B75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</vt:lpstr>
      <vt:lpstr>JANEIRO!Area_de_impressao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2022-01-06T18:21:26Z</cp:lastPrinted>
  <dcterms:created xsi:type="dcterms:W3CDTF">2021-09-23T15:15:02Z</dcterms:created>
  <dcterms:modified xsi:type="dcterms:W3CDTF">2022-01-07T17:57:23Z</dcterms:modified>
  <dc:language>pt-BR</dc:language>
</cp:coreProperties>
</file>