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27498BD9-8614-43F5-A982-3D537E9BFAE4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FEVEREIRO" sheetId="1" r:id="rId1"/>
  </sheets>
  <definedNames>
    <definedName name="_xlnm.Print_Area" localSheetId="0">FEVEREIRO!$A$1:$B$90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0" i="1" l="1"/>
  <c r="B58" i="1" l="1"/>
  <c r="B53" i="1"/>
  <c r="B54" i="1"/>
  <c r="B37" i="1"/>
  <c r="B28" i="1"/>
  <c r="B27" i="1"/>
  <c r="B29" i="1" l="1"/>
  <c r="B86" i="1" l="1"/>
  <c r="B74" i="1"/>
  <c r="B68" i="1"/>
  <c r="B48" i="1"/>
  <c r="B46" i="1"/>
  <c r="B49" i="1" l="1"/>
  <c r="B61" i="1"/>
  <c r="B69" i="1" s="1"/>
  <c r="B42" i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<sst xmlns="http://schemas.openxmlformats.org/spreadsheetml/2006/main" count="72" uniqueCount="72">
  <si>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</si>
  <si>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</si>
  <si>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</si>
  <si>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</si>
  <si>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</si>
  <si>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</si>
  <si>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</si>
  <si>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</si>
  <si>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</si>
  <si>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</si>
  <si>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</si>
  <si>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</si>
  <si>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</si>
  <si>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</si>
  <si>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</si>
  <si>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</si>
  <si>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</si>
  <si>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</si>
  <si>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</si>
  <si>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</si>
  <si>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</si>
  <si>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</si>
  <si>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</si>
  <si>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</si>
  <si>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</si>
  <si>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</si>
  <si>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</si>
  <si>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</si>
  <si>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</si>
  <si>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</si>
  <si>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</si>
  <si>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</si>
  <si>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</si>
  <si>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</si>
  <si>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</si>
  <si>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</si>
  <si>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</si>
  <si>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</si>
  <si>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</si>
  <si>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</si>
  <si>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</si>
  <si>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</si>
  <si>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</si>
  <si>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</si>
  <si>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</si>
  <si>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</si>
  <si>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>VIGÊNCIA DO CONTRATO DE GESTÃO/TERMO ADITIVO: 10º                                             INÍCIO 28/03/2020      E              TÉRMINO  27/03/2021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</si>
  <si>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</si>
  <si>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</si>
  <si>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</si>
  <si>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</si>
  <si>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</si>
  <si>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</si>
  <si>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</si>
  <si>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</si>
  <si>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5.2.4 Outros </t>
  </si>
  <si>
    <t xml:space="preserve">5.2.1 Aquisições de Bens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</si>
  <si>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</si>
  <si>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</si>
  <si>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</si>
  <si>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</si>
  <si>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Competência: 02/2021</t>
  </si>
  <si>
    <t>2.5 Outras entradas - CONVENIO DO FMS/DOAÇÕES/ESTORNOS</t>
  </si>
  <si>
    <t>5.1.8 Outros (Transf. de reciclagem)</t>
  </si>
  <si>
    <t>8.3 Glosa - FMS do Convênio nº 11/2018 e Energia Elétrica</t>
  </si>
  <si>
    <t>7.SALDO BANCÁRIO FINAL EM 28/02/2021</t>
  </si>
  <si>
    <t>Goiânia, 06 de janeiro de 2022</t>
  </si>
  <si>
    <t>Fonte: Extratos bancários e Relatorio SIPEF/BRGAAP.</t>
  </si>
  <si>
    <r>
      <rPr>
        <sz val="9"/>
        <color rgb="FF000000"/>
        <rFont val="Calibri"/>
        <family val="2"/>
      </rP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</t>
    </r>
    <r>
      <rPr>
        <sz val="9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</si>
  <si>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Em Reais</t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</si>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</sst>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topLeftCell="A81" zoomScale="70" zoomScaleNormal="70" zoomScaleSheetLayoutView="70" zoomScalePageLayoutView="70" workbookViewId="0">
      <selection activeCell="A62" sqref="A62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45</v>
      </c>
      <c r="B10" s="72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65" t="s">
        <v>34</v>
      </c>
      <c r="B12" s="65"/>
      <c r="C12" s="6"/>
    </row>
    <row r="13" spans="1:3" s="1" customFormat="1" x14ac:dyDescent="0.35">
      <c r="A13" s="7" t="s">
        <v>33</v>
      </c>
      <c r="B13" s="5"/>
      <c r="C13" s="2"/>
    </row>
    <row r="14" spans="1:3" s="1" customFormat="1" x14ac:dyDescent="0.35">
      <c r="A14" s="65" t="s">
        <v>31</v>
      </c>
      <c r="B14" s="65"/>
      <c r="C14" s="8"/>
    </row>
    <row r="15" spans="1:3" s="1" customFormat="1" x14ac:dyDescent="0.35">
      <c r="A15" s="7" t="s">
        <v>30</v>
      </c>
      <c r="B15" s="5"/>
      <c r="C15" s="2"/>
    </row>
    <row r="16" spans="1:3" s="1" customFormat="1" x14ac:dyDescent="0.35">
      <c r="A16" s="9" t="s">
        <v>32</v>
      </c>
      <c r="B16" s="9"/>
      <c r="C16" s="6"/>
    </row>
    <row r="17" spans="1:3" s="1" customFormat="1" x14ac:dyDescent="0.35">
      <c r="A17" s="65" t="s">
        <v>46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12479154.720000001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69</v>
      </c>
      <c r="C23" s="6"/>
    </row>
    <row r="24" spans="1:3" s="1" customFormat="1" ht="14.25" customHeight="1" x14ac:dyDescent="0.35">
      <c r="A24" s="15" t="s">
        <v>61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1">
        <v>1029.28</v>
      </c>
      <c r="C26" s="22"/>
    </row>
    <row r="27" spans="1:3" s="1" customFormat="1" x14ac:dyDescent="0.35">
      <c r="A27" s="20" t="s">
        <v>57</v>
      </c>
      <c r="B27" s="61">
        <f>9438444.26+0.99</f>
        <v>9438445.25</v>
      </c>
      <c r="C27" s="22"/>
    </row>
    <row r="28" spans="1:3" s="1" customFormat="1" x14ac:dyDescent="0.35">
      <c r="A28" s="20" t="s">
        <v>58</v>
      </c>
      <c r="B28" s="61">
        <f>33207360.68+3465219.45</f>
        <v>36672580.130000003</v>
      </c>
      <c r="C28" s="22"/>
    </row>
    <row r="29" spans="1:3" s="1" customFormat="1" x14ac:dyDescent="0.35">
      <c r="A29" s="23" t="s">
        <v>36</v>
      </c>
      <c r="B29" s="58">
        <f>B27+B28+B26</f>
        <v>46112054.660000004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47</v>
      </c>
      <c r="B32" s="21">
        <v>7521239.25</v>
      </c>
      <c r="C32" s="26"/>
    </row>
    <row r="33" spans="1:3" s="27" customFormat="1" x14ac:dyDescent="0.35">
      <c r="A33" s="25" t="s">
        <v>48</v>
      </c>
      <c r="B33" s="21">
        <v>0</v>
      </c>
      <c r="C33" s="26"/>
    </row>
    <row r="34" spans="1:3" s="27" customFormat="1" x14ac:dyDescent="0.35">
      <c r="A34" s="4" t="s">
        <v>49</v>
      </c>
      <c r="B34" s="21">
        <v>49063.59</v>
      </c>
      <c r="C34" s="26"/>
    </row>
    <row r="35" spans="1:3" s="27" customFormat="1" x14ac:dyDescent="0.35">
      <c r="A35" s="4" t="s">
        <v>50</v>
      </c>
      <c r="B35" s="21">
        <v>4440.41</v>
      </c>
      <c r="C35" s="26"/>
    </row>
    <row r="36" spans="1:3" s="27" customFormat="1" x14ac:dyDescent="0.35">
      <c r="A36" s="4" t="s">
        <v>62</v>
      </c>
      <c r="B36" s="21">
        <v>3104134.15</v>
      </c>
      <c r="C36" s="26"/>
    </row>
    <row r="37" spans="1:3" s="27" customFormat="1" x14ac:dyDescent="0.35">
      <c r="A37" s="28" t="s">
        <v>37</v>
      </c>
      <c r="B37" s="58">
        <f>SUM(B32:B36)</f>
        <v>10678877.4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51</v>
      </c>
      <c r="B40" s="21">
        <v>13970387.42</v>
      </c>
      <c r="C40" s="29"/>
    </row>
    <row r="41" spans="1:3" s="27" customFormat="1" x14ac:dyDescent="0.35">
      <c r="A41" s="25" t="s">
        <v>52</v>
      </c>
      <c r="B41" s="21">
        <v>0</v>
      </c>
      <c r="C41" s="29"/>
    </row>
    <row r="42" spans="1:3" s="27" customFormat="1" x14ac:dyDescent="0.35">
      <c r="A42" s="28" t="s">
        <v>38</v>
      </c>
      <c r="B42" s="58">
        <f>SUM(B40:B41)</f>
        <v>13970387.42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53</v>
      </c>
      <c r="B45" s="21">
        <v>17599039.969999999</v>
      </c>
      <c r="C45" s="40"/>
    </row>
    <row r="46" spans="1:3" s="27" customFormat="1" x14ac:dyDescent="0.35">
      <c r="A46" s="34" t="s">
        <v>8</v>
      </c>
      <c r="B46" s="21">
        <f>B45</f>
        <v>17599039.969999999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40</v>
      </c>
      <c r="B49" s="59">
        <f>B46+B48</f>
        <v>17599039.969999999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3705112+132923.32+2544.19</f>
        <v>3840579.51</v>
      </c>
      <c r="C53" s="26"/>
    </row>
    <row r="54" spans="1:3" s="27" customFormat="1" x14ac:dyDescent="0.35">
      <c r="A54" s="44" t="s">
        <v>13</v>
      </c>
      <c r="B54" s="21">
        <f>2869121.95+55376.03</f>
        <v>2924497.98</v>
      </c>
      <c r="C54" s="26"/>
    </row>
    <row r="55" spans="1:3" s="27" customFormat="1" x14ac:dyDescent="0.35">
      <c r="A55" s="44" t="s">
        <v>14</v>
      </c>
      <c r="B55" s="21">
        <v>1415175.4</v>
      </c>
      <c r="C55" s="26"/>
    </row>
    <row r="56" spans="1:3" s="27" customFormat="1" x14ac:dyDescent="0.35">
      <c r="A56" s="43" t="s">
        <v>15</v>
      </c>
      <c r="B56" s="21">
        <v>118000</v>
      </c>
      <c r="C56" s="26"/>
    </row>
    <row r="57" spans="1:3" s="27" customFormat="1" x14ac:dyDescent="0.35">
      <c r="A57" s="43" t="s">
        <v>16</v>
      </c>
      <c r="B57" s="21">
        <v>246909.89</v>
      </c>
      <c r="C57" s="26"/>
    </row>
    <row r="58" spans="1:3" s="27" customFormat="1" x14ac:dyDescent="0.35">
      <c r="A58" s="43" t="s">
        <v>17</v>
      </c>
      <c r="B58" s="21">
        <f>1020619.34+66992.62</f>
        <v>1087611.96</v>
      </c>
      <c r="C58" s="26"/>
    </row>
    <row r="59" spans="1:3" s="27" customFormat="1" ht="29" x14ac:dyDescent="0.35">
      <c r="A59" s="43" t="s">
        <v>18</v>
      </c>
      <c r="B59" s="21">
        <v>332685.32</v>
      </c>
      <c r="C59" s="26"/>
    </row>
    <row r="60" spans="1:3" s="27" customFormat="1" x14ac:dyDescent="0.35">
      <c r="A60" s="41" t="s">
        <v>63</v>
      </c>
      <c r="B60" s="21">
        <v>921</v>
      </c>
      <c r="C60" s="26"/>
    </row>
    <row r="61" spans="1:3" s="27" customFormat="1" x14ac:dyDescent="0.35">
      <c r="A61" s="34" t="s">
        <v>39</v>
      </c>
      <c r="B61" s="58">
        <f>SUM(B53:B60)</f>
        <v>9966381.0600000024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56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55</v>
      </c>
      <c r="B67" s="21">
        <v>0</v>
      </c>
      <c r="C67" s="29"/>
    </row>
    <row r="68" spans="1:3" s="27" customFormat="1" x14ac:dyDescent="0.35">
      <c r="A68" s="34" t="s">
        <v>41</v>
      </c>
      <c r="B68" s="58">
        <f>SUM(B64:B67)</f>
        <v>0</v>
      </c>
      <c r="C68" s="40"/>
    </row>
    <row r="69" spans="1:3" s="27" customFormat="1" ht="14.25" customHeight="1" x14ac:dyDescent="0.35">
      <c r="A69" s="34" t="s">
        <v>42</v>
      </c>
      <c r="B69" s="58">
        <f>B61+B68</f>
        <v>9966381.0600000024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24</v>
      </c>
      <c r="B73" s="21">
        <v>0</v>
      </c>
      <c r="C73" s="2"/>
    </row>
    <row r="74" spans="1:3" s="27" customFormat="1" x14ac:dyDescent="0.35">
      <c r="A74" s="46" t="s">
        <v>43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65</v>
      </c>
      <c r="B76" s="49"/>
      <c r="C76" s="22"/>
    </row>
    <row r="77" spans="1:3" s="27" customFormat="1" x14ac:dyDescent="0.35">
      <c r="A77" s="50" t="s">
        <v>25</v>
      </c>
      <c r="B77" s="61">
        <v>1029.28</v>
      </c>
      <c r="C77" s="22"/>
    </row>
    <row r="78" spans="1:3" s="27" customFormat="1" x14ac:dyDescent="0.35">
      <c r="A78" s="50" t="s">
        <v>59</v>
      </c>
      <c r="B78" s="61">
        <v>15452.48</v>
      </c>
      <c r="C78" s="22"/>
    </row>
    <row r="79" spans="1:3" s="27" customFormat="1" x14ac:dyDescent="0.35">
      <c r="A79" s="50" t="s">
        <v>60</v>
      </c>
      <c r="B79" s="61">
        <v>46808069.240000002</v>
      </c>
      <c r="C79" s="56"/>
    </row>
    <row r="80" spans="1:3" s="27" customFormat="1" x14ac:dyDescent="0.35">
      <c r="A80" s="46" t="s">
        <v>44</v>
      </c>
      <c r="B80" s="62">
        <f>(B29+B37)-(B69+B74)</f>
        <v>46824551</v>
      </c>
      <c r="C80" s="56"/>
    </row>
    <row r="81" spans="1:4" s="27" customFormat="1" x14ac:dyDescent="0.35">
      <c r="A81" s="51" t="s">
        <v>67</v>
      </c>
      <c r="B81" s="52"/>
      <c r="C81" s="8"/>
      <c r="D81" s="2"/>
    </row>
    <row r="82" spans="1:4" s="27" customFormat="1" x14ac:dyDescent="0.35">
      <c r="A82" s="53" t="s">
        <v>26</v>
      </c>
      <c r="B82" s="54"/>
      <c r="C82" s="8"/>
      <c r="D82" s="2"/>
    </row>
    <row r="83" spans="1:4" s="27" customFormat="1" x14ac:dyDescent="0.35">
      <c r="A83" s="55" t="s">
        <v>27</v>
      </c>
      <c r="B83" s="62">
        <v>0</v>
      </c>
      <c r="C83" s="8"/>
      <c r="D83" s="2"/>
    </row>
    <row r="84" spans="1:4" s="27" customFormat="1" x14ac:dyDescent="0.35">
      <c r="A84" s="55" t="s">
        <v>28</v>
      </c>
      <c r="B84" s="62">
        <v>0</v>
      </c>
      <c r="C84" s="8"/>
      <c r="D84" s="2"/>
    </row>
    <row r="85" spans="1:4" s="27" customFormat="1" x14ac:dyDescent="0.35">
      <c r="A85" s="55" t="s">
        <v>64</v>
      </c>
      <c r="B85" s="62">
        <v>3677657.42</v>
      </c>
      <c r="C85" s="8"/>
      <c r="D85" s="2"/>
    </row>
    <row r="86" spans="1:4" s="27" customFormat="1" x14ac:dyDescent="0.35">
      <c r="A86" s="53" t="s">
        <v>29</v>
      </c>
      <c r="B86" s="63">
        <f>B83+B84+B85</f>
        <v>3677657.42</v>
      </c>
      <c r="C86" s="1"/>
      <c r="D86" s="2"/>
    </row>
    <row r="87" spans="1:4" s="27" customFormat="1" ht="212.25" customHeight="1" x14ac:dyDescent="0.35">
      <c r="A87" s="64" t="s">
        <v>68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27" t="s">
        <v>66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2022-01-05T13:24:52Z</cp:lastPrinted>
  <dcterms:created xsi:type="dcterms:W3CDTF">2021-09-23T15:15:02Z</dcterms:created>
  <dcterms:modified xsi:type="dcterms:W3CDTF">2022-01-07T17:57:45Z</dcterms:modified>
  <dc:language>pt-BR</dc:language>
</cp:coreProperties>
</file>