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9F853C81-30F9-4B14-9CE2-DB37E25900B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AGOSTO" sheetId="1" r:id="rId1"/>
  </sheets>
  <definedNames>
    <definedName name="_xlnm.Print_Area" localSheetId="0">AGOSTO!$A$1:$B$90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61" i="1" l="1"/>
  <c r="B29" i="1" l="1"/>
  <c r="B37" i="1" l="1"/>
  <c r="B86" i="1" l="1"/>
  <c r="B74" i="1"/>
  <c r="B68" i="1"/>
  <c r="B69" i="1" s="1"/>
  <c r="B48" i="1"/>
  <c r="B46" i="1"/>
  <c r="B49" i="1" s="1"/>
  <c r="B80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<sst xmlns="http://schemas.openxmlformats.org/spreadsheetml/2006/main" count="72" uniqueCount="72">
  <si>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</si>
  <si>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</si>
  <si>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</si>
  <si>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</si>
  <si>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</si>
  <si>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</si>
  <si>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</si>
  <si>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</si>
  <si>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</si>
  <si>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</si>
  <si>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</si>
  <si>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</si>
  <si>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</si>
  <si>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</si>
  <si>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</si>
  <si>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</si>
  <si>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</si>
  <si>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</si>
  <si>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</si>
  <si>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</si>
  <si>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</si>
  <si>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</si>
  <si>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</si>
  <si>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</si>
  <si>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</si>
  <si>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</si>
  <si>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</si>
  <si>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</si>
  <si>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</si>
  <si>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</si>
  <si>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</si>
  <si>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</si>
  <si>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</si>
  <si>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</si>
  <si>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</si>
  <si>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</si>
  <si>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</si>
  <si>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</si>
  <si>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</si>
  <si>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</si>
  <si>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</si>
  <si>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</si>
  <si>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</si>
  <si>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</si>
  <si>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</si>
  <si>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</si>
  <si>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</si>
  <si>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</si>
  <si>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</si>
  <si>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</si>
  <si>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</si>
  <si>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</si>
  <si>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</si>
  <si>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</si>
  <si>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</si>
  <si>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</si>
  <si>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</si>
  <si>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</si>
  <si>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</si>
  <si>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VIGÊNCIA DO CONTRATO DE GESTÃO/TERMO ADITIVO: 11º                                             INÍCIO 28/03/2021      E              TÉRMINO  27/03/2022</t>
  </si>
  <si>
    <t>8.3 Glosa - outras</t>
  </si>
  <si>
    <t>Fonte: Extratos bancários e Relatorio SIPEF/BRGAAP.</t>
  </si>
  <si>
    <t>Goiânia, 06 de janeiro de 2022</t>
  </si>
  <si>
    <t>6.2 Valores Devolvidos à Contratante -INVESTIMENTO</t>
  </si>
  <si>
    <t>7.SALDO BANCÁRIO FINAL EM 31/08/2021</t>
  </si>
  <si>
    <t>2.5 Outras entradas - CONVÊNIO DO FMS/DOAÇÕES/ESTORNOS/REEMBOLSOS</t>
  </si>
  <si>
    <t>5.1.8 Outros -  Ressarcimento de Empréstimo/AGIR</t>
  </si>
  <si>
    <t>Competência: 08/2021</t>
  </si>
  <si>
    <t>Em Reais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</si>
  <si>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  </t>
    </r>
    <r>
      <rPr>
        <sz val="9"/>
        <color rgb="FF000000"/>
        <rFont val="Calibri"/>
        <family val="2"/>
      </rPr>
      <t xml:space="preserve">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</si>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</sst>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13" zoomScale="70" zoomScaleNormal="70" zoomScaleSheetLayoutView="70" zoomScalePageLayoutView="70" workbookViewId="0">
      <selection activeCell="A20" sqref="A20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44</v>
      </c>
      <c r="B10" s="7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5" t="s">
        <v>33</v>
      </c>
      <c r="B12" s="65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5" t="s">
        <v>30</v>
      </c>
      <c r="B14" s="65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5" t="s">
        <v>59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14556797.16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68</v>
      </c>
      <c r="C23" s="6"/>
    </row>
    <row r="24" spans="1:3" s="1" customFormat="1" ht="14.25" customHeight="1" x14ac:dyDescent="0.35">
      <c r="A24" s="15" t="s">
        <v>67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1000</v>
      </c>
      <c r="C26" s="22"/>
    </row>
    <row r="27" spans="1:3" s="1" customFormat="1" x14ac:dyDescent="0.35">
      <c r="A27" s="20" t="s">
        <v>55</v>
      </c>
      <c r="B27" s="61">
        <v>3649.85</v>
      </c>
      <c r="C27" s="22"/>
    </row>
    <row r="28" spans="1:3" s="1" customFormat="1" x14ac:dyDescent="0.35">
      <c r="A28" s="20" t="s">
        <v>56</v>
      </c>
      <c r="B28" s="61">
        <v>1452848.94</v>
      </c>
      <c r="C28" s="22"/>
    </row>
    <row r="29" spans="1:3" s="1" customFormat="1" x14ac:dyDescent="0.35">
      <c r="A29" s="23" t="s">
        <v>35</v>
      </c>
      <c r="B29" s="58">
        <f>B27+B28+B26</f>
        <v>1457498.79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45585759.520000003</v>
      </c>
      <c r="C32" s="26"/>
    </row>
    <row r="33" spans="1:3" s="27" customFormat="1" x14ac:dyDescent="0.35">
      <c r="A33" s="25" t="s">
        <v>46</v>
      </c>
      <c r="B33" s="21">
        <v>0</v>
      </c>
      <c r="C33" s="26"/>
    </row>
    <row r="34" spans="1:3" s="27" customFormat="1" x14ac:dyDescent="0.35">
      <c r="A34" s="4" t="s">
        <v>47</v>
      </c>
      <c r="B34" s="21">
        <v>58506.79</v>
      </c>
      <c r="C34" s="26"/>
    </row>
    <row r="35" spans="1:3" s="27" customFormat="1" x14ac:dyDescent="0.35">
      <c r="A35" s="4" t="s">
        <v>48</v>
      </c>
      <c r="B35" s="21">
        <v>9967.4500000000007</v>
      </c>
      <c r="C35" s="26"/>
    </row>
    <row r="36" spans="1:3" s="27" customFormat="1" x14ac:dyDescent="0.35">
      <c r="A36" s="4" t="s">
        <v>65</v>
      </c>
      <c r="B36" s="21">
        <v>3587458.83</v>
      </c>
      <c r="C36" s="26"/>
    </row>
    <row r="37" spans="1:3" s="27" customFormat="1" x14ac:dyDescent="0.35">
      <c r="A37" s="28" t="s">
        <v>36</v>
      </c>
      <c r="B37" s="58">
        <f>SUM(B32:B36)</f>
        <v>49241692.590000004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43481174.369999997</v>
      </c>
      <c r="C40" s="29"/>
    </row>
    <row r="41" spans="1:3" s="27" customFormat="1" x14ac:dyDescent="0.35">
      <c r="A41" s="25" t="s">
        <v>50</v>
      </c>
      <c r="B41" s="21">
        <v>1582248.43</v>
      </c>
      <c r="C41" s="29"/>
    </row>
    <row r="42" spans="1:3" s="27" customFormat="1" x14ac:dyDescent="0.35">
      <c r="A42" s="28" t="s">
        <v>37</v>
      </c>
      <c r="B42" s="58">
        <f>SUM(B40:B41)</f>
        <v>45063422.799999997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76038604.719999999</v>
      </c>
      <c r="C45" s="40"/>
    </row>
    <row r="46" spans="1:3" s="27" customFormat="1" x14ac:dyDescent="0.35">
      <c r="A46" s="34" t="s">
        <v>8</v>
      </c>
      <c r="B46" s="21">
        <f>B45</f>
        <v>76038604.719999999</v>
      </c>
      <c r="C46" s="40"/>
    </row>
    <row r="47" spans="1:3" s="27" customFormat="1" x14ac:dyDescent="0.35">
      <c r="A47" s="4" t="s">
        <v>52</v>
      </c>
      <c r="B47" s="21">
        <v>3160571</v>
      </c>
      <c r="C47" s="40"/>
    </row>
    <row r="48" spans="1:3" s="27" customFormat="1" x14ac:dyDescent="0.35">
      <c r="A48" s="34" t="s">
        <v>9</v>
      </c>
      <c r="B48" s="21">
        <f>B47</f>
        <v>3160571</v>
      </c>
      <c r="C48" s="40"/>
    </row>
    <row r="49" spans="1:3" s="27" customFormat="1" x14ac:dyDescent="0.35">
      <c r="A49" s="32" t="s">
        <v>39</v>
      </c>
      <c r="B49" s="59">
        <f>B46+B48</f>
        <v>79199175.719999999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3886566.33+205365.64+9600+2624.06</f>
        <v>4104156.0300000003</v>
      </c>
      <c r="C53" s="26"/>
    </row>
    <row r="54" spans="1:3" s="27" customFormat="1" x14ac:dyDescent="0.35">
      <c r="A54" s="44" t="s">
        <v>13</v>
      </c>
      <c r="B54" s="21">
        <f>5572468.18+79242.54</f>
        <v>5651710.7199999997</v>
      </c>
      <c r="C54" s="26"/>
    </row>
    <row r="55" spans="1:3" s="27" customFormat="1" x14ac:dyDescent="0.35">
      <c r="A55" s="44" t="s">
        <v>14</v>
      </c>
      <c r="B55" s="21">
        <v>2626019.3199999998</v>
      </c>
      <c r="C55" s="26"/>
    </row>
    <row r="56" spans="1:3" s="27" customFormat="1" x14ac:dyDescent="0.35">
      <c r="A56" s="43" t="s">
        <v>15</v>
      </c>
      <c r="B56" s="21">
        <v>116692.36</v>
      </c>
      <c r="C56" s="26"/>
    </row>
    <row r="57" spans="1:3" s="27" customFormat="1" x14ac:dyDescent="0.35">
      <c r="A57" s="43" t="s">
        <v>16</v>
      </c>
      <c r="B57" s="21">
        <v>427537.36</v>
      </c>
      <c r="C57" s="26"/>
    </row>
    <row r="58" spans="1:3" s="27" customFormat="1" x14ac:dyDescent="0.35">
      <c r="A58" s="43" t="s">
        <v>17</v>
      </c>
      <c r="B58" s="21">
        <f>1159421.45+149498.67</f>
        <v>1308920.1199999999</v>
      </c>
      <c r="C58" s="26"/>
    </row>
    <row r="59" spans="1:3" s="27" customFormat="1" ht="29" x14ac:dyDescent="0.35">
      <c r="A59" s="43" t="s">
        <v>18</v>
      </c>
      <c r="B59" s="21">
        <v>681814.21</v>
      </c>
      <c r="C59" s="26"/>
    </row>
    <row r="60" spans="1:3" s="27" customFormat="1" x14ac:dyDescent="0.35">
      <c r="A60" s="41" t="s">
        <v>66</v>
      </c>
      <c r="B60" s="21">
        <v>90000</v>
      </c>
      <c r="C60" s="26"/>
    </row>
    <row r="61" spans="1:3" s="27" customFormat="1" x14ac:dyDescent="0.35">
      <c r="A61" s="34" t="s">
        <v>38</v>
      </c>
      <c r="B61" s="58">
        <f>SUM(B53:B60)</f>
        <v>15006850.119999997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30800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30800</v>
      </c>
      <c r="C68" s="40"/>
    </row>
    <row r="69" spans="1:3" s="27" customFormat="1" ht="14.25" customHeight="1" x14ac:dyDescent="0.35">
      <c r="A69" s="34" t="s">
        <v>41</v>
      </c>
      <c r="B69" s="58">
        <f>B61+B68</f>
        <v>15037650.119999997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63</v>
      </c>
      <c r="B73" s="21">
        <v>0</v>
      </c>
      <c r="C73" s="2"/>
    </row>
    <row r="74" spans="1:3" s="27" customFormat="1" x14ac:dyDescent="0.35">
      <c r="A74" s="46" t="s">
        <v>42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64</v>
      </c>
      <c r="B76" s="49"/>
      <c r="C76" s="22"/>
    </row>
    <row r="77" spans="1:3" s="27" customFormat="1" x14ac:dyDescent="0.35">
      <c r="A77" s="50" t="s">
        <v>24</v>
      </c>
      <c r="B77" s="61">
        <v>1000</v>
      </c>
      <c r="C77" s="22"/>
    </row>
    <row r="78" spans="1:3" s="27" customFormat="1" x14ac:dyDescent="0.35">
      <c r="A78" s="50" t="s">
        <v>57</v>
      </c>
      <c r="B78" s="61">
        <v>14948.7</v>
      </c>
      <c r="C78" s="22"/>
    </row>
    <row r="79" spans="1:3" s="27" customFormat="1" x14ac:dyDescent="0.35">
      <c r="A79" s="50" t="s">
        <v>58</v>
      </c>
      <c r="B79" s="61">
        <v>35645592.560000002</v>
      </c>
      <c r="C79" s="56"/>
    </row>
    <row r="80" spans="1:3" s="27" customFormat="1" x14ac:dyDescent="0.35">
      <c r="A80" s="46" t="s">
        <v>43</v>
      </c>
      <c r="B80" s="62">
        <f>(B29+B37)-(B69+B74)</f>
        <v>35661541.260000005</v>
      </c>
      <c r="C80" s="56"/>
    </row>
    <row r="81" spans="1:4" s="27" customFormat="1" x14ac:dyDescent="0.35">
      <c r="A81" s="51" t="s">
        <v>61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60</v>
      </c>
      <c r="B85" s="62">
        <v>0</v>
      </c>
      <c r="C85" s="8"/>
      <c r="D85" s="2"/>
    </row>
    <row r="86" spans="1:4" s="27" customFormat="1" x14ac:dyDescent="0.35">
      <c r="A86" s="53" t="s">
        <v>28</v>
      </c>
      <c r="B86" s="63">
        <f>B83+B84+B85</f>
        <v>0</v>
      </c>
      <c r="C86" s="1"/>
      <c r="D86" s="2"/>
    </row>
    <row r="87" spans="1:4" s="27" customFormat="1" ht="215.25" customHeight="1" x14ac:dyDescent="0.35">
      <c r="A87" s="64" t="s">
        <v>69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62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</vt:lpstr>
      <vt:lpstr>AGOSTO!Area_de_impressao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2022-01-06T18:42:44Z</cp:lastPrinted>
  <dcterms:created xsi:type="dcterms:W3CDTF">2021-09-23T15:15:02Z</dcterms:created>
  <dcterms:modified xsi:type="dcterms:W3CDTF">2022-01-07T18:00:53Z</dcterms:modified>
  <dc:language>pt-BR</dc:language>
</cp:coreProperties>
</file>