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DED35816-2D95-46D8-B70A-AB2B0310E43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NOVEMBRO" sheetId="1" r:id="rId1"/>
  </sheets>
  <definedNames>
    <definedName name="_xlnm.Print_Area" localSheetId="0">NOVEMBRO!$A$1:$B$90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58" i="1"/>
  <c r="B61" i="1" l="1"/>
  <c r="B29" i="1" l="1"/>
  <c r="B37" i="1" l="1"/>
  <c r="B86" i="1" l="1"/>
  <c r="B74" i="1"/>
  <c r="B68" i="1"/>
  <c r="B69" i="1" s="1"/>
  <c r="B48" i="1"/>
  <c r="B46" i="1"/>
  <c r="B49" i="1" l="1"/>
  <c r="B80" i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<sst xmlns="http://schemas.openxmlformats.org/spreadsheetml/2006/main" count="72" uniqueCount="72">
  <si>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</si>
  <si>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</si>
  <si>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</si>
  <si>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</si>
  <si>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</si>
  <si>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</si>
  <si>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</si>
  <si>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</si>
  <si>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</si>
  <si>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</si>
  <si>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</si>
  <si>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</si>
  <si>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</si>
  <si>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</si>
  <si>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</si>
  <si>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</si>
  <si>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</si>
  <si>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</si>
  <si>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</si>
  <si>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</si>
  <si>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</si>
  <si>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</si>
  <si>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</si>
  <si>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</si>
  <si>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</si>
  <si>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</si>
  <si>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</si>
  <si>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</si>
  <si>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</si>
  <si>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</si>
  <si>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</si>
  <si>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</si>
  <si>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</si>
  <si>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</si>
  <si>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</si>
  <si>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</si>
  <si>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</si>
  <si>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</si>
  <si>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</si>
  <si>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</si>
  <si>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</si>
  <si>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</si>
  <si>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</si>
  <si>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</si>
  <si>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</si>
  <si>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</si>
  <si>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</si>
  <si>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</si>
  <si>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</si>
  <si>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</si>
  <si>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</si>
  <si>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</si>
  <si>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</si>
  <si>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</si>
  <si>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</si>
  <si>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</si>
  <si>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</si>
  <si>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</si>
  <si>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</si>
  <si>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VIGÊNCIA DO CONTRATO DE GESTÃO/TERMO ADITIVO: 11º                                             INÍCIO 28/03/2021      E              TÉRMINO  27/03/2022</t>
  </si>
  <si>
    <t>Fonte: Extratos bancários e Relatorio SIPEF/BRGAAP.</t>
  </si>
  <si>
    <t>Goiânia, 06 de janeiro de 2022</t>
  </si>
  <si>
    <t>6.2 Valores Devolvidos à Contratante -INVESTIMENTO</t>
  </si>
  <si>
    <t>5.1.8 Outros</t>
  </si>
  <si>
    <t>Competência: 11/2021</t>
  </si>
  <si>
    <t>7.SALDO BANCÁRIO FINAL EM 30/11/2021</t>
  </si>
  <si>
    <t>2.5 Outras entradas - DOAÇÕES/ESTORNOS</t>
  </si>
  <si>
    <t>8.3 Glosa - FMS do Convênio nº 11/2018 e Energia Elétrica</t>
  </si>
  <si>
    <t>Em Reais</t>
  </si>
  <si>
    <r>
      <rPr>
        <sz val="9"/>
        <color rgb="FF000000"/>
        <rFont val="Calibri"/>
        <family val="2"/>
      </rPr>
      <t xml:space="preserve">9.Nota Explicativa:as contas bancárias que componhe os saldos:
</t>
    </r>
    <r>
      <rPr>
        <b/>
        <sz val="9"/>
        <color rgb="FF000000"/>
        <rFont val="Calibri"/>
        <family val="2"/>
      </rPr>
      <t xml:space="preserve">Banco saldo - CUSTEIO </t>
    </r>
    <r>
      <rPr>
        <sz val="9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 xml:space="preserve">Banco saldo - INVESTIMENTO </t>
    </r>
    <r>
      <rPr>
        <sz val="9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</si>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</sst>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topLeftCell="A79" zoomScale="70" zoomScaleNormal="70" zoomScaleSheetLayoutView="70" zoomScalePageLayoutView="70" workbookViewId="0">
      <selection activeCell="B90" sqref="B90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9"/>
      <c r="B1" s="69"/>
    </row>
    <row r="2" spans="1:3" s="1" customFormat="1" x14ac:dyDescent="0.35">
      <c r="A2" s="70" t="s">
        <v>0</v>
      </c>
      <c r="B2" s="70"/>
      <c r="C2" s="2"/>
    </row>
    <row r="3" spans="1:3" s="1" customFormat="1" x14ac:dyDescent="0.35">
      <c r="A3" s="70"/>
      <c r="B3" s="70"/>
      <c r="C3" s="2"/>
    </row>
    <row r="4" spans="1:3" s="1" customFormat="1" x14ac:dyDescent="0.35">
      <c r="A4" s="70"/>
      <c r="B4" s="70"/>
      <c r="C4" s="2"/>
    </row>
    <row r="5" spans="1:3" s="1" customFormat="1" x14ac:dyDescent="0.35">
      <c r="A5" s="70"/>
      <c r="B5" s="70"/>
      <c r="C5" s="2"/>
    </row>
    <row r="6" spans="1:3" s="1" customFormat="1" x14ac:dyDescent="0.35">
      <c r="A6" s="70"/>
      <c r="B6" s="70"/>
      <c r="C6" s="2"/>
    </row>
    <row r="7" spans="1:3" s="1" customFormat="1" x14ac:dyDescent="0.35">
      <c r="A7" s="70"/>
      <c r="B7" s="70"/>
      <c r="C7" s="3"/>
    </row>
    <row r="8" spans="1:3" s="1" customFormat="1" ht="23.25" customHeight="1" x14ac:dyDescent="0.35">
      <c r="A8" s="71" t="s">
        <v>1</v>
      </c>
      <c r="B8" s="71"/>
      <c r="C8" s="3"/>
    </row>
    <row r="9" spans="1:3" s="1" customFormat="1" ht="23.25" customHeight="1" x14ac:dyDescent="0.35">
      <c r="A9" s="71"/>
      <c r="B9" s="71"/>
      <c r="C9" s="3"/>
    </row>
    <row r="10" spans="1:3" s="1" customFormat="1" x14ac:dyDescent="0.35">
      <c r="A10" s="72" t="s">
        <v>44</v>
      </c>
      <c r="B10" s="7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65" t="s">
        <v>33</v>
      </c>
      <c r="B12" s="65"/>
      <c r="C12" s="6"/>
    </row>
    <row r="13" spans="1:3" s="1" customFormat="1" x14ac:dyDescent="0.35">
      <c r="A13" s="7" t="s">
        <v>32</v>
      </c>
      <c r="B13" s="5"/>
      <c r="C13" s="2"/>
    </row>
    <row r="14" spans="1:3" s="1" customFormat="1" x14ac:dyDescent="0.35">
      <c r="A14" s="65" t="s">
        <v>30</v>
      </c>
      <c r="B14" s="65"/>
      <c r="C14" s="8"/>
    </row>
    <row r="15" spans="1:3" s="1" customFormat="1" x14ac:dyDescent="0.35">
      <c r="A15" s="7" t="s">
        <v>29</v>
      </c>
      <c r="B15" s="5"/>
      <c r="C15" s="2"/>
    </row>
    <row r="16" spans="1:3" s="1" customFormat="1" x14ac:dyDescent="0.35">
      <c r="A16" s="9" t="s">
        <v>31</v>
      </c>
      <c r="B16" s="9"/>
      <c r="C16" s="6"/>
    </row>
    <row r="17" spans="1:3" s="1" customFormat="1" x14ac:dyDescent="0.35">
      <c r="A17" s="65" t="s">
        <v>59</v>
      </c>
      <c r="B17" s="6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12921130.16</v>
      </c>
      <c r="C19" s="12"/>
    </row>
    <row r="20" spans="1:3" s="13" customFormat="1" x14ac:dyDescent="0.35">
      <c r="A20" s="10" t="s">
        <v>71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6" t="s">
        <v>2</v>
      </c>
      <c r="B22" s="66"/>
      <c r="C22" s="6"/>
    </row>
    <row r="23" spans="1:3" s="1" customFormat="1" ht="26" x14ac:dyDescent="0.35">
      <c r="A23" s="14"/>
      <c r="B23" s="67" t="s">
        <v>68</v>
      </c>
      <c r="C23" s="6"/>
    </row>
    <row r="24" spans="1:3" s="1" customFormat="1" ht="14.25" customHeight="1" x14ac:dyDescent="0.35">
      <c r="A24" s="15" t="s">
        <v>64</v>
      </c>
      <c r="B24" s="67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923.71</v>
      </c>
      <c r="C26" s="22"/>
    </row>
    <row r="27" spans="1:3" s="1" customFormat="1" x14ac:dyDescent="0.35">
      <c r="A27" s="20" t="s">
        <v>55</v>
      </c>
      <c r="B27" s="61">
        <v>891637.87</v>
      </c>
      <c r="C27" s="22"/>
    </row>
    <row r="28" spans="1:3" s="1" customFormat="1" x14ac:dyDescent="0.35">
      <c r="A28" s="20" t="s">
        <v>56</v>
      </c>
      <c r="B28" s="61">
        <v>57103928.299999997</v>
      </c>
      <c r="C28" s="22"/>
    </row>
    <row r="29" spans="1:3" s="1" customFormat="1" x14ac:dyDescent="0.35">
      <c r="A29" s="23" t="s">
        <v>35</v>
      </c>
      <c r="B29" s="58">
        <f>B27+B28+B26</f>
        <v>57996489.879999995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45</v>
      </c>
      <c r="B32" s="21">
        <v>9048571.3000000007</v>
      </c>
      <c r="C32" s="26"/>
    </row>
    <row r="33" spans="1:3" s="27" customFormat="1" x14ac:dyDescent="0.35">
      <c r="A33" s="25" t="s">
        <v>46</v>
      </c>
      <c r="B33" s="21">
        <v>0</v>
      </c>
      <c r="C33" s="26"/>
    </row>
    <row r="34" spans="1:3" s="27" customFormat="1" x14ac:dyDescent="0.35">
      <c r="A34" s="4" t="s">
        <v>47</v>
      </c>
      <c r="B34" s="21">
        <v>334461.39</v>
      </c>
      <c r="C34" s="26"/>
    </row>
    <row r="35" spans="1:3" s="27" customFormat="1" x14ac:dyDescent="0.35">
      <c r="A35" s="4" t="s">
        <v>48</v>
      </c>
      <c r="B35" s="21">
        <v>8032.44</v>
      </c>
      <c r="C35" s="26"/>
    </row>
    <row r="36" spans="1:3" s="27" customFormat="1" x14ac:dyDescent="0.35">
      <c r="A36" s="4" t="s">
        <v>66</v>
      </c>
      <c r="B36" s="21">
        <v>118488.12</v>
      </c>
      <c r="C36" s="26"/>
    </row>
    <row r="37" spans="1:3" s="27" customFormat="1" x14ac:dyDescent="0.35">
      <c r="A37" s="28" t="s">
        <v>36</v>
      </c>
      <c r="B37" s="58">
        <f>SUM(B32:B36)</f>
        <v>9509553.25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49</v>
      </c>
      <c r="B40" s="21">
        <v>15853048.210000001</v>
      </c>
      <c r="C40" s="29"/>
    </row>
    <row r="41" spans="1:3" s="27" customFormat="1" x14ac:dyDescent="0.35">
      <c r="A41" s="25" t="s">
        <v>50</v>
      </c>
      <c r="B41" s="21">
        <v>0</v>
      </c>
      <c r="C41" s="29"/>
    </row>
    <row r="42" spans="1:3" s="27" customFormat="1" x14ac:dyDescent="0.35">
      <c r="A42" s="28" t="s">
        <v>37</v>
      </c>
      <c r="B42" s="58">
        <f>SUM(B40:B41)</f>
        <v>15853048.210000001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51</v>
      </c>
      <c r="B45" s="21">
        <v>9239220.6400000006</v>
      </c>
      <c r="C45" s="40"/>
    </row>
    <row r="46" spans="1:3" s="27" customFormat="1" x14ac:dyDescent="0.35">
      <c r="A46" s="34" t="s">
        <v>8</v>
      </c>
      <c r="B46" s="21">
        <f>B45</f>
        <v>9239220.6400000006</v>
      </c>
      <c r="C46" s="40"/>
    </row>
    <row r="47" spans="1:3" s="27" customFormat="1" x14ac:dyDescent="0.35">
      <c r="A47" s="4" t="s">
        <v>52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39</v>
      </c>
      <c r="B49" s="59">
        <f>B46+B48</f>
        <v>9239220.6400000006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6237178.93+71030.78+8800+2642.29</f>
        <v>6319652</v>
      </c>
      <c r="C53" s="26"/>
    </row>
    <row r="54" spans="1:3" s="27" customFormat="1" x14ac:dyDescent="0.35">
      <c r="A54" s="44" t="s">
        <v>13</v>
      </c>
      <c r="B54" s="21">
        <f>4098717.06+95388.84</f>
        <v>4194105.9</v>
      </c>
      <c r="C54" s="26"/>
    </row>
    <row r="55" spans="1:3" s="27" customFormat="1" x14ac:dyDescent="0.35">
      <c r="A55" s="44" t="s">
        <v>14</v>
      </c>
      <c r="B55" s="21">
        <v>2082840.96</v>
      </c>
      <c r="C55" s="26"/>
    </row>
    <row r="56" spans="1:3" s="27" customFormat="1" x14ac:dyDescent="0.35">
      <c r="A56" s="43" t="s">
        <v>15</v>
      </c>
      <c r="B56" s="21">
        <v>400</v>
      </c>
      <c r="C56" s="26"/>
    </row>
    <row r="57" spans="1:3" s="27" customFormat="1" x14ac:dyDescent="0.35">
      <c r="A57" s="43" t="s">
        <v>16</v>
      </c>
      <c r="B57" s="21">
        <v>398909.97</v>
      </c>
      <c r="C57" s="26"/>
    </row>
    <row r="58" spans="1:3" s="27" customFormat="1" x14ac:dyDescent="0.35">
      <c r="A58" s="43" t="s">
        <v>17</v>
      </c>
      <c r="B58" s="21">
        <f>1254144.01+10959.01</f>
        <v>1265103.02</v>
      </c>
      <c r="C58" s="26"/>
    </row>
    <row r="59" spans="1:3" s="27" customFormat="1" ht="29" x14ac:dyDescent="0.35">
      <c r="A59" s="43" t="s">
        <v>18</v>
      </c>
      <c r="B59" s="21">
        <v>339164</v>
      </c>
      <c r="C59" s="26"/>
    </row>
    <row r="60" spans="1:3" s="27" customFormat="1" x14ac:dyDescent="0.35">
      <c r="A60" s="41" t="s">
        <v>63</v>
      </c>
      <c r="B60" s="21">
        <v>0</v>
      </c>
      <c r="C60" s="26"/>
    </row>
    <row r="61" spans="1:3" s="27" customFormat="1" x14ac:dyDescent="0.35">
      <c r="A61" s="34" t="s">
        <v>38</v>
      </c>
      <c r="B61" s="58">
        <f>SUM(B53:B60)</f>
        <v>14600175.85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54</v>
      </c>
      <c r="B64" s="21">
        <v>1180722.8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53</v>
      </c>
      <c r="B67" s="21">
        <v>0</v>
      </c>
      <c r="C67" s="29"/>
    </row>
    <row r="68" spans="1:3" s="27" customFormat="1" x14ac:dyDescent="0.35">
      <c r="A68" s="34" t="s">
        <v>40</v>
      </c>
      <c r="B68" s="58">
        <f>SUM(B64:B67)</f>
        <v>1180722.8</v>
      </c>
      <c r="C68" s="40"/>
    </row>
    <row r="69" spans="1:3" s="27" customFormat="1" ht="14.25" customHeight="1" x14ac:dyDescent="0.35">
      <c r="A69" s="34" t="s">
        <v>41</v>
      </c>
      <c r="B69" s="58">
        <f>B61+B68</f>
        <v>15780898.65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62</v>
      </c>
      <c r="B73" s="21">
        <v>0</v>
      </c>
      <c r="C73" s="2"/>
    </row>
    <row r="74" spans="1:3" s="27" customFormat="1" x14ac:dyDescent="0.35">
      <c r="A74" s="46" t="s">
        <v>42</v>
      </c>
      <c r="B74" s="60">
        <f>B72+B73</f>
        <v>0</v>
      </c>
      <c r="C74" s="2"/>
    </row>
    <row r="75" spans="1:3" s="48" customFormat="1" ht="8.25" customHeight="1" x14ac:dyDescent="0.35">
      <c r="A75" s="68"/>
      <c r="B75" s="68"/>
      <c r="C75" s="47"/>
    </row>
    <row r="76" spans="1:3" s="27" customFormat="1" x14ac:dyDescent="0.35">
      <c r="A76" s="17" t="s">
        <v>65</v>
      </c>
      <c r="B76" s="49"/>
      <c r="C76" s="22"/>
    </row>
    <row r="77" spans="1:3" s="27" customFormat="1" x14ac:dyDescent="0.35">
      <c r="A77" s="50" t="s">
        <v>24</v>
      </c>
      <c r="B77" s="61">
        <v>923.71</v>
      </c>
      <c r="C77" s="22"/>
    </row>
    <row r="78" spans="1:3" s="27" customFormat="1" x14ac:dyDescent="0.35">
      <c r="A78" s="50" t="s">
        <v>57</v>
      </c>
      <c r="B78" s="61">
        <v>15615.31</v>
      </c>
      <c r="C78" s="22"/>
    </row>
    <row r="79" spans="1:3" s="27" customFormat="1" x14ac:dyDescent="0.35">
      <c r="A79" s="50" t="s">
        <v>58</v>
      </c>
      <c r="B79" s="61">
        <v>51708605.460000001</v>
      </c>
      <c r="C79" s="56"/>
    </row>
    <row r="80" spans="1:3" s="27" customFormat="1" x14ac:dyDescent="0.35">
      <c r="A80" s="46" t="s">
        <v>43</v>
      </c>
      <c r="B80" s="62">
        <f>(B29+B37)-(B69+B74)</f>
        <v>51725144.479999997</v>
      </c>
      <c r="C80" s="56"/>
    </row>
    <row r="81" spans="1:4" s="27" customFormat="1" x14ac:dyDescent="0.35">
      <c r="A81" s="51" t="s">
        <v>60</v>
      </c>
      <c r="B81" s="52"/>
      <c r="C81" s="8"/>
      <c r="D81" s="2"/>
    </row>
    <row r="82" spans="1:4" s="27" customFormat="1" x14ac:dyDescent="0.35">
      <c r="A82" s="53" t="s">
        <v>25</v>
      </c>
      <c r="B82" s="54"/>
      <c r="C82" s="8"/>
      <c r="D82" s="2"/>
    </row>
    <row r="83" spans="1:4" s="27" customFormat="1" x14ac:dyDescent="0.35">
      <c r="A83" s="55" t="s">
        <v>26</v>
      </c>
      <c r="B83" s="62">
        <v>0</v>
      </c>
      <c r="C83" s="8"/>
      <c r="D83" s="2"/>
    </row>
    <row r="84" spans="1:4" s="27" customFormat="1" x14ac:dyDescent="0.35">
      <c r="A84" s="55" t="s">
        <v>27</v>
      </c>
      <c r="B84" s="62">
        <v>0</v>
      </c>
      <c r="C84" s="8"/>
      <c r="D84" s="2"/>
    </row>
    <row r="85" spans="1:4" s="27" customFormat="1" x14ac:dyDescent="0.35">
      <c r="A85" s="55" t="s">
        <v>67</v>
      </c>
      <c r="B85" s="62">
        <v>3173295.17</v>
      </c>
      <c r="C85" s="8"/>
      <c r="D85" s="2"/>
    </row>
    <row r="86" spans="1:4" s="27" customFormat="1" x14ac:dyDescent="0.35">
      <c r="A86" s="53" t="s">
        <v>28</v>
      </c>
      <c r="B86" s="63">
        <f>B83+B84+B85</f>
        <v>3173295.17</v>
      </c>
      <c r="C86" s="1"/>
      <c r="D86" s="2"/>
    </row>
    <row r="87" spans="1:4" s="27" customFormat="1" ht="217.5" customHeight="1" x14ac:dyDescent="0.35">
      <c r="A87" s="64" t="s">
        <v>69</v>
      </c>
      <c r="B87" s="57"/>
      <c r="C87" s="1"/>
      <c r="D87" s="2"/>
    </row>
    <row r="88" spans="1:4" ht="15.75" customHeight="1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61</v>
      </c>
    </row>
    <row r="91" spans="1:4" s="27" customFormat="1" x14ac:dyDescent="0.35">
      <c r="A91" s="1"/>
      <c r="B91" s="1"/>
      <c r="C91" s="1"/>
      <c r="D91" s="2"/>
    </row>
  </sheetData>
  <mergeCells count="10">
    <mergeCell ref="A1:B1"/>
    <mergeCell ref="A2:B7"/>
    <mergeCell ref="A8:B9"/>
    <mergeCell ref="A10:B10"/>
    <mergeCell ref="A12:B12"/>
    <mergeCell ref="A14:B14"/>
    <mergeCell ref="A17:B17"/>
    <mergeCell ref="A22:B22"/>
    <mergeCell ref="B23:B24"/>
    <mergeCell ref="A75:B75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</vt:lpstr>
      <vt:lpstr>NOVEMBRO!Area_de_impressao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2022-01-06T18:44:57Z</cp:lastPrinted>
  <dcterms:created xsi:type="dcterms:W3CDTF">2021-09-23T15:15:02Z</dcterms:created>
  <dcterms:modified xsi:type="dcterms:W3CDTF">2022-01-07T18:02:14Z</dcterms:modified>
  <dc:language>pt-BR</dc:language>
</cp:coreProperties>
</file>