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3CAC5F29-B404-49E5-AE67-6322953F3C3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RÇ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" i="1" l="1"/>
  <c r="B48" i="1"/>
  <c r="B39" i="1" l="1"/>
  <c r="B50" i="1" l="1"/>
  <c r="B31" i="1" l="1"/>
  <c r="B88" i="1" l="1"/>
  <c r="B76" i="1"/>
  <c r="B70" i="1"/>
  <c r="B63" i="1"/>
  <c r="B51" i="1"/>
  <c r="B44" i="1"/>
  <c r="B71" i="1" l="1"/>
  <c r="B82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<sst xmlns="http://schemas.openxmlformats.org/spreadsheetml/2006/main" count="74" uniqueCount="74">
  <si>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</si>
  <si>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</si>
  <si>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</si>
  <si>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</si>
  <si>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</si>
  <si>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</si>
  <si>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</si>
  <si>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</si>
  <si>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</si>
  <si>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</si>
  <si>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</si>
  <si>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</si>
  <si>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</si>
  <si>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</si>
  <si>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</si>
  <si>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</si>
  <si>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</si>
  <si>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</si>
  <si>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</si>
  <si>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</si>
  <si>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</si>
  <si>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</si>
  <si>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</si>
  <si>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</si>
  <si>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</si>
  <si>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</si>
  <si>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</si>
  <si>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</si>
  <si>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</si>
  <si>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</si>
  <si>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</si>
  <si>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</si>
  <si>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</si>
  <si>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</si>
  <si>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</si>
  <si>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</si>
  <si>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</si>
  <si>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</si>
  <si>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</si>
  <si>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</si>
  <si>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</si>
  <si>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</si>
  <si>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</si>
  <si>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</si>
  <si>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</si>
  <si>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</si>
  <si>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</si>
  <si>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 xml:space="preserve">8.1 Glosa - servidores cedidos </t>
  </si>
  <si>
    <t>2.5 Outras entradas - Reembolso de despesa, doações, estornos</t>
  </si>
  <si>
    <t>CNPJ: 05.029.600/0004-49</t>
  </si>
  <si>
    <t>CONTRATO DE GESTÃO/ADITIVO Nº 002/2013 7° TERMO ADITIVO</t>
  </si>
  <si>
    <t>VIGÊNCIA DO CONTRATO DE GESTÃO/TERMO ADITIVO: INÍCIO 28/03/2020 E TÉRMINO 27/03/2021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</si>
  <si>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</si>
  <si>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</si>
  <si>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</si>
  <si>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</si>
  <si>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9.Nota Explicativa: Banco Itaú 31900-5 - Contrato de Gestão; Banco Itaú 31800-7 - Fundo Rescisório; Banco Itaú 31667-0 - Reembolso Plano de Saúde Unimed Goiânia; Banco Caixa 447-6  - Recebimento de Repasse; Caixa - Caixa da Tesouraria</t>
  </si>
  <si>
    <t>3.1 Resgate Aplicação - CUSTEIO Banco ITAÚ 31.900-5;  31.800-7</t>
  </si>
  <si>
    <t>8.3 Glosa - outras - (Telefonia, Fatura Enel)</t>
  </si>
  <si>
    <t>Competência: 03/2021</t>
  </si>
  <si>
    <t>7.SALDO BANCÁRIO FINAL EM 31/03/2021</t>
  </si>
  <si>
    <t>4.1 Aplicação Financeira - CUSTEIO Banco ITAÚ 31.900-5; 31.800-7</t>
  </si>
  <si>
    <t>Goiânia, 07 de janeiro de 2022</t>
  </si>
  <si>
    <t xml:space="preserve">5.2.4 Outros </t>
  </si>
  <si>
    <t>5.1.8 Outros</t>
  </si>
  <si>
    <t xml:space="preserve">4.2 Aplicação Financeira  - INVESTIMENTO </t>
  </si>
  <si>
    <t>3.2 Resgate Aplicação - INVESTIMENTO</t>
  </si>
  <si>
    <t xml:space="preserve">2.4 Rendimento sobre Aplicação Financeiras - INVESTIMENTO </t>
  </si>
  <si>
    <t xml:space="preserve">2.2 Repasse - INVESTIMENTO </t>
  </si>
  <si>
    <t>NOME DA UNIDADE GERIDA: HOSPITAL ESTADUAL DE DERMATOLOGIA SANITÁRIA COLÔNIA SANTA MARTA - HDS</t>
  </si>
  <si>
    <t>CONTRATO DE GESTÃO/ADITIVO Nº 002/2013 8° TERMO ADITIVO</t>
  </si>
  <si>
    <t>VIGÊNCIA DO CONTRATO DE GESTÃO/TERMO ADITIVO: INÍCIO 28/03/2021 E TÉRMINO 27/03/2022</t>
  </si>
  <si>
    <t xml:space="preserve">1.2 Banco conta movimento -  CUSTEIO Banco ITAÚ 31.900-5; 31.800-7; </t>
  </si>
  <si>
    <t>7.2. Banco Conta Movimento - CUSTEIO Banco ITAÚ 31.900-5; 31.800-7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</si>
</sst>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0" fillId="3" borderId="1" xfId="0" applyFill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showGridLines="0" tabSelected="1" topLeftCell="A43" zoomScale="70" zoomScaleNormal="70" zoomScaleSheetLayoutView="70" zoomScalePageLayoutView="70" workbookViewId="0">
      <selection activeCell="A69" sqref="A6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7"/>
      <c r="B1" s="77"/>
    </row>
    <row r="2" spans="1:3" s="1" customFormat="1" x14ac:dyDescent="0.35">
      <c r="A2" s="78" t="s">
        <v>0</v>
      </c>
      <c r="B2" s="78"/>
      <c r="C2" s="2"/>
    </row>
    <row r="3" spans="1:3" s="1" customFormat="1" x14ac:dyDescent="0.35">
      <c r="A3" s="78"/>
      <c r="B3" s="78"/>
      <c r="C3" s="2"/>
    </row>
    <row r="4" spans="1:3" s="1" customFormat="1" x14ac:dyDescent="0.35">
      <c r="A4" s="78"/>
      <c r="B4" s="78"/>
      <c r="C4" s="2"/>
    </row>
    <row r="5" spans="1:3" s="1" customFormat="1" x14ac:dyDescent="0.35">
      <c r="A5" s="78"/>
      <c r="B5" s="78"/>
      <c r="C5" s="2"/>
    </row>
    <row r="6" spans="1:3" s="1" customFormat="1" x14ac:dyDescent="0.35">
      <c r="A6" s="78"/>
      <c r="B6" s="78"/>
      <c r="C6" s="2"/>
    </row>
    <row r="7" spans="1:3" s="1" customFormat="1" x14ac:dyDescent="0.35">
      <c r="A7" s="78"/>
      <c r="B7" s="78"/>
      <c r="C7" s="3"/>
    </row>
    <row r="8" spans="1:3" s="1" customFormat="1" ht="23.25" customHeight="1" x14ac:dyDescent="0.35">
      <c r="A8" s="79" t="s">
        <v>1</v>
      </c>
      <c r="B8" s="79"/>
      <c r="C8" s="3"/>
    </row>
    <row r="9" spans="1:3" s="1" customFormat="1" ht="23.25" customHeight="1" x14ac:dyDescent="0.35">
      <c r="A9" s="79"/>
      <c r="B9" s="79"/>
      <c r="C9" s="3"/>
    </row>
    <row r="10" spans="1:3" s="1" customFormat="1" x14ac:dyDescent="0.35">
      <c r="A10" s="80" t="s">
        <v>33</v>
      </c>
      <c r="B10" s="80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2" t="s">
        <v>35</v>
      </c>
      <c r="B12" s="72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2" t="s">
        <v>69</v>
      </c>
      <c r="B14" s="72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50</v>
      </c>
      <c r="B16" s="9"/>
      <c r="C16" s="6"/>
    </row>
    <row r="17" spans="1:3" s="1" customFormat="1" x14ac:dyDescent="0.35">
      <c r="A17" s="72" t="s">
        <v>51</v>
      </c>
      <c r="B17" s="72"/>
      <c r="C17" s="8"/>
    </row>
    <row r="18" spans="1:3" s="1" customFormat="1" x14ac:dyDescent="0.35">
      <c r="A18" s="70" t="s">
        <v>70</v>
      </c>
      <c r="B18" s="70"/>
      <c r="C18" s="6"/>
    </row>
    <row r="19" spans="1:3" s="1" customFormat="1" x14ac:dyDescent="0.35">
      <c r="A19" s="76" t="s">
        <v>71</v>
      </c>
      <c r="B19" s="76"/>
      <c r="C19" s="8"/>
    </row>
    <row r="20" spans="1:3" s="1" customFormat="1" x14ac:dyDescent="0.35">
      <c r="A20" s="7"/>
      <c r="B20" s="5"/>
      <c r="C20" s="8"/>
    </row>
    <row r="21" spans="1:3" s="13" customFormat="1" x14ac:dyDescent="0.35">
      <c r="A21" s="10" t="s">
        <v>2</v>
      </c>
      <c r="B21" s="11">
        <f>1711708.28+247971.39</f>
        <v>1959679.67</v>
      </c>
      <c r="C21" s="12"/>
    </row>
    <row r="22" spans="1:3" s="13" customFormat="1" x14ac:dyDescent="0.35">
      <c r="A22" s="10" t="s">
        <v>3</v>
      </c>
      <c r="B22" s="11">
        <v>0</v>
      </c>
      <c r="C22" s="12"/>
    </row>
    <row r="23" spans="1:3" s="13" customFormat="1" x14ac:dyDescent="0.35">
      <c r="A23" s="10"/>
      <c r="B23" s="11"/>
      <c r="C23" s="12"/>
    </row>
    <row r="24" spans="1:3" s="1" customFormat="1" ht="26" x14ac:dyDescent="0.35">
      <c r="A24" s="73" t="s">
        <v>4</v>
      </c>
      <c r="B24" s="73"/>
      <c r="C24" s="6"/>
    </row>
    <row r="25" spans="1:3" s="1" customFormat="1" ht="26" x14ac:dyDescent="0.35">
      <c r="A25" s="14"/>
      <c r="B25" s="74" t="s">
        <v>5</v>
      </c>
      <c r="C25" s="6"/>
    </row>
    <row r="26" spans="1:3" s="1" customFormat="1" ht="14.25" customHeight="1" x14ac:dyDescent="0.35">
      <c r="A26" s="15" t="s">
        <v>59</v>
      </c>
      <c r="B26" s="74"/>
      <c r="C26" s="16"/>
    </row>
    <row r="27" spans="1:3" s="1" customFormat="1" x14ac:dyDescent="0.35">
      <c r="A27" s="17" t="s">
        <v>6</v>
      </c>
      <c r="B27" s="18"/>
      <c r="C27" s="19"/>
    </row>
    <row r="28" spans="1:3" s="1" customFormat="1" x14ac:dyDescent="0.35">
      <c r="A28" s="20" t="s">
        <v>7</v>
      </c>
      <c r="B28" s="27">
        <v>1731.46</v>
      </c>
      <c r="C28" s="22"/>
    </row>
    <row r="29" spans="1:3" s="1" customFormat="1" x14ac:dyDescent="0.35">
      <c r="A29" s="20" t="s">
        <v>72</v>
      </c>
      <c r="B29" s="27">
        <v>111589.63</v>
      </c>
      <c r="C29" s="22"/>
    </row>
    <row r="30" spans="1:3" s="1" customFormat="1" x14ac:dyDescent="0.35">
      <c r="A30" s="20" t="s">
        <v>53</v>
      </c>
      <c r="B30" s="27">
        <v>8018330.7300000004</v>
      </c>
      <c r="C30" s="22"/>
    </row>
    <row r="31" spans="1:3" s="1" customFormat="1" x14ac:dyDescent="0.35">
      <c r="A31" s="23" t="s">
        <v>37</v>
      </c>
      <c r="B31" s="24">
        <f>SUM(B28:B30)</f>
        <v>8131651.8200000003</v>
      </c>
      <c r="C31" s="22"/>
    </row>
    <row r="32" spans="1:3" s="1" customFormat="1" x14ac:dyDescent="0.35">
      <c r="A32" s="25"/>
      <c r="B32" s="21"/>
      <c r="C32" s="22"/>
    </row>
    <row r="33" spans="1:3" s="1" customFormat="1" x14ac:dyDescent="0.35">
      <c r="A33" s="17" t="s">
        <v>8</v>
      </c>
      <c r="B33" s="17"/>
      <c r="C33" s="16"/>
    </row>
    <row r="34" spans="1:3" s="1" customFormat="1" x14ac:dyDescent="0.35">
      <c r="A34" s="26" t="s">
        <v>52</v>
      </c>
      <c r="B34" s="27">
        <v>30271.68</v>
      </c>
      <c r="C34" s="28"/>
    </row>
    <row r="35" spans="1:3" s="29" customFormat="1" x14ac:dyDescent="0.35">
      <c r="A35" s="26" t="s">
        <v>68</v>
      </c>
      <c r="B35" s="27">
        <v>0</v>
      </c>
      <c r="C35" s="28"/>
    </row>
    <row r="36" spans="1:3" s="29" customFormat="1" x14ac:dyDescent="0.35">
      <c r="A36" s="4" t="s">
        <v>54</v>
      </c>
      <c r="B36" s="27">
        <v>11162.63</v>
      </c>
      <c r="C36" s="28"/>
    </row>
    <row r="37" spans="1:3" s="29" customFormat="1" x14ac:dyDescent="0.35">
      <c r="A37" s="4" t="s">
        <v>67</v>
      </c>
      <c r="B37" s="27">
        <v>0</v>
      </c>
      <c r="C37" s="28"/>
    </row>
    <row r="38" spans="1:3" s="29" customFormat="1" x14ac:dyDescent="0.35">
      <c r="A38" s="66" t="s">
        <v>48</v>
      </c>
      <c r="B38" s="27">
        <v>1848.75</v>
      </c>
      <c r="C38" s="28"/>
    </row>
    <row r="39" spans="1:3" s="29" customFormat="1" x14ac:dyDescent="0.35">
      <c r="A39" s="30" t="s">
        <v>38</v>
      </c>
      <c r="B39" s="31">
        <f>SUM(B34:B38)</f>
        <v>43283.06</v>
      </c>
      <c r="C39" s="32"/>
    </row>
    <row r="40" spans="1:3" s="29" customFormat="1" x14ac:dyDescent="0.35">
      <c r="A40" s="33"/>
      <c r="B40" s="34"/>
      <c r="C40" s="32"/>
    </row>
    <row r="41" spans="1:3" s="29" customFormat="1" x14ac:dyDescent="0.35">
      <c r="A41" s="35" t="s">
        <v>9</v>
      </c>
      <c r="B41" s="36"/>
      <c r="C41" s="32"/>
    </row>
    <row r="42" spans="1:3" s="29" customFormat="1" x14ac:dyDescent="0.35">
      <c r="A42" s="67" t="s">
        <v>57</v>
      </c>
      <c r="B42" s="27">
        <v>9280182.8100000005</v>
      </c>
      <c r="C42" s="32"/>
    </row>
    <row r="43" spans="1:3" s="29" customFormat="1" x14ac:dyDescent="0.35">
      <c r="A43" s="26" t="s">
        <v>66</v>
      </c>
      <c r="B43" s="27">
        <v>0</v>
      </c>
      <c r="C43" s="32"/>
    </row>
    <row r="44" spans="1:3" s="29" customFormat="1" x14ac:dyDescent="0.35">
      <c r="A44" s="30" t="s">
        <v>39</v>
      </c>
      <c r="B44" s="37">
        <f>B42+B43</f>
        <v>9280182.8100000005</v>
      </c>
      <c r="C44" s="32"/>
    </row>
    <row r="45" spans="1:3" s="41" customFormat="1" x14ac:dyDescent="0.35">
      <c r="A45" s="38"/>
      <c r="B45" s="39"/>
      <c r="C45" s="40"/>
    </row>
    <row r="46" spans="1:3" s="29" customFormat="1" x14ac:dyDescent="0.35">
      <c r="A46" s="42" t="s">
        <v>10</v>
      </c>
      <c r="B46" s="43"/>
      <c r="C46" s="44"/>
    </row>
    <row r="47" spans="1:3" s="29" customFormat="1" x14ac:dyDescent="0.35">
      <c r="A47" s="45" t="s">
        <v>61</v>
      </c>
      <c r="B47" s="27">
        <v>8009187</v>
      </c>
      <c r="C47" s="44"/>
    </row>
    <row r="48" spans="1:3" s="29" customFormat="1" x14ac:dyDescent="0.35">
      <c r="A48" s="38" t="s">
        <v>11</v>
      </c>
      <c r="B48" s="27">
        <f>B47</f>
        <v>8009187</v>
      </c>
      <c r="C48" s="44"/>
    </row>
    <row r="49" spans="1:3" s="29" customFormat="1" x14ac:dyDescent="0.35">
      <c r="A49" s="4" t="s">
        <v>65</v>
      </c>
      <c r="B49" s="34">
        <v>0</v>
      </c>
      <c r="C49" s="44"/>
    </row>
    <row r="50" spans="1:3" s="29" customFormat="1" x14ac:dyDescent="0.35">
      <c r="A50" s="38" t="s">
        <v>12</v>
      </c>
      <c r="B50" s="34">
        <f>B49</f>
        <v>0</v>
      </c>
      <c r="C50" s="44"/>
    </row>
    <row r="51" spans="1:3" s="29" customFormat="1" x14ac:dyDescent="0.35">
      <c r="A51" s="35" t="s">
        <v>40</v>
      </c>
      <c r="B51" s="46">
        <f>B48+B50</f>
        <v>8009187</v>
      </c>
      <c r="C51" s="44"/>
    </row>
    <row r="52" spans="1:3" s="41" customFormat="1" x14ac:dyDescent="0.35">
      <c r="A52" s="38"/>
      <c r="B52" s="39"/>
      <c r="C52" s="40"/>
    </row>
    <row r="53" spans="1:3" s="29" customFormat="1" x14ac:dyDescent="0.35">
      <c r="A53" s="35" t="s">
        <v>13</v>
      </c>
      <c r="B53" s="47"/>
      <c r="C53" s="44"/>
    </row>
    <row r="54" spans="1:3" s="29" customFormat="1" x14ac:dyDescent="0.35">
      <c r="A54" s="35" t="s">
        <v>14</v>
      </c>
      <c r="B54" s="35"/>
      <c r="C54" s="16"/>
    </row>
    <row r="55" spans="1:3" s="29" customFormat="1" x14ac:dyDescent="0.35">
      <c r="A55" s="48" t="s">
        <v>15</v>
      </c>
      <c r="B55" s="27">
        <v>396455.59</v>
      </c>
      <c r="C55" s="28"/>
    </row>
    <row r="56" spans="1:3" s="29" customFormat="1" x14ac:dyDescent="0.35">
      <c r="A56" s="49" t="s">
        <v>16</v>
      </c>
      <c r="B56" s="27">
        <v>514040.86</v>
      </c>
      <c r="C56" s="28"/>
    </row>
    <row r="57" spans="1:3" s="29" customFormat="1" x14ac:dyDescent="0.35">
      <c r="A57" s="49" t="s">
        <v>17</v>
      </c>
      <c r="B57" s="27">
        <v>147016.32000000001</v>
      </c>
      <c r="C57" s="28"/>
    </row>
    <row r="58" spans="1:3" s="29" customFormat="1" x14ac:dyDescent="0.35">
      <c r="A58" s="48" t="s">
        <v>18</v>
      </c>
      <c r="B58" s="27">
        <v>0</v>
      </c>
      <c r="C58" s="28"/>
    </row>
    <row r="59" spans="1:3" s="29" customFormat="1" x14ac:dyDescent="0.35">
      <c r="A59" s="48" t="s">
        <v>19</v>
      </c>
      <c r="B59" s="27">
        <v>47067.91</v>
      </c>
      <c r="C59" s="28"/>
    </row>
    <row r="60" spans="1:3" s="29" customFormat="1" x14ac:dyDescent="0.35">
      <c r="A60" s="48" t="s">
        <v>20</v>
      </c>
      <c r="B60" s="27">
        <v>129845.43</v>
      </c>
      <c r="C60" s="28"/>
    </row>
    <row r="61" spans="1:3" s="29" customFormat="1" ht="29" x14ac:dyDescent="0.35">
      <c r="A61" s="48" t="s">
        <v>21</v>
      </c>
      <c r="B61" s="27">
        <v>68666.92</v>
      </c>
      <c r="C61" s="28"/>
    </row>
    <row r="62" spans="1:3" s="29" customFormat="1" x14ac:dyDescent="0.35">
      <c r="A62" s="45" t="s">
        <v>64</v>
      </c>
      <c r="B62" s="27">
        <v>0</v>
      </c>
      <c r="C62" s="28"/>
    </row>
    <row r="63" spans="1:3" s="29" customFormat="1" x14ac:dyDescent="0.35">
      <c r="A63" s="38" t="s">
        <v>41</v>
      </c>
      <c r="B63" s="50">
        <f>SUM(B55:B62)</f>
        <v>1303093.0299999998</v>
      </c>
      <c r="C63" s="28"/>
    </row>
    <row r="64" spans="1:3" s="29" customFormat="1" x14ac:dyDescent="0.35">
      <c r="A64" s="38"/>
      <c r="B64" s="51"/>
      <c r="C64" s="28"/>
    </row>
    <row r="65" spans="1:3" s="29" customFormat="1" x14ac:dyDescent="0.35">
      <c r="A65" s="35" t="s">
        <v>22</v>
      </c>
      <c r="B65" s="35"/>
      <c r="C65" s="32"/>
    </row>
    <row r="66" spans="1:3" s="29" customFormat="1" x14ac:dyDescent="0.35">
      <c r="A66" s="48" t="s">
        <v>23</v>
      </c>
      <c r="B66" s="27">
        <v>0</v>
      </c>
      <c r="C66" s="32"/>
    </row>
    <row r="67" spans="1:3" s="29" customFormat="1" x14ac:dyDescent="0.35">
      <c r="A67" s="48" t="s">
        <v>24</v>
      </c>
      <c r="B67" s="34">
        <v>0</v>
      </c>
      <c r="C67" s="32"/>
    </row>
    <row r="68" spans="1:3" s="29" customFormat="1" x14ac:dyDescent="0.35">
      <c r="A68" s="45" t="s">
        <v>25</v>
      </c>
      <c r="B68" s="34">
        <v>0</v>
      </c>
      <c r="C68" s="32"/>
    </row>
    <row r="69" spans="1:3" s="29" customFormat="1" x14ac:dyDescent="0.35">
      <c r="A69" s="45" t="s">
        <v>63</v>
      </c>
      <c r="B69" s="34">
        <v>0</v>
      </c>
      <c r="C69" s="32"/>
    </row>
    <row r="70" spans="1:3" s="29" customFormat="1" x14ac:dyDescent="0.35">
      <c r="A70" s="38" t="s">
        <v>42</v>
      </c>
      <c r="B70" s="31">
        <f>B66+B67+B68+B69</f>
        <v>0</v>
      </c>
      <c r="C70" s="44"/>
    </row>
    <row r="71" spans="1:3" s="29" customFormat="1" ht="14.25" customHeight="1" x14ac:dyDescent="0.35">
      <c r="A71" s="38" t="s">
        <v>43</v>
      </c>
      <c r="B71" s="31">
        <f>B63+B70</f>
        <v>1303093.0299999998</v>
      </c>
      <c r="C71" s="44"/>
    </row>
    <row r="72" spans="1:3" s="29" customFormat="1" x14ac:dyDescent="0.35">
      <c r="A72" s="38"/>
      <c r="B72" s="34"/>
      <c r="C72" s="44"/>
    </row>
    <row r="73" spans="1:3" s="29" customFormat="1" x14ac:dyDescent="0.35">
      <c r="A73" s="42" t="s">
        <v>26</v>
      </c>
      <c r="B73" s="43"/>
      <c r="C73" s="44"/>
    </row>
    <row r="74" spans="1:3" s="29" customFormat="1" x14ac:dyDescent="0.35">
      <c r="A74" s="48" t="s">
        <v>27</v>
      </c>
      <c r="B74" s="34">
        <v>0</v>
      </c>
      <c r="C74" s="32"/>
    </row>
    <row r="75" spans="1:3" s="29" customFormat="1" x14ac:dyDescent="0.35">
      <c r="A75" s="48" t="s">
        <v>28</v>
      </c>
      <c r="B75" s="52">
        <v>0</v>
      </c>
      <c r="C75" s="2"/>
    </row>
    <row r="76" spans="1:3" s="29" customFormat="1" x14ac:dyDescent="0.35">
      <c r="A76" s="53" t="s">
        <v>44</v>
      </c>
      <c r="B76" s="54">
        <f>B74+B75</f>
        <v>0</v>
      </c>
      <c r="C76" s="2"/>
    </row>
    <row r="77" spans="1:3" s="56" customFormat="1" x14ac:dyDescent="0.35">
      <c r="A77" s="75"/>
      <c r="B77" s="75"/>
      <c r="C77" s="55"/>
    </row>
    <row r="78" spans="1:3" s="29" customFormat="1" x14ac:dyDescent="0.35">
      <c r="A78" s="17" t="s">
        <v>60</v>
      </c>
      <c r="B78" s="57"/>
      <c r="C78" s="22"/>
    </row>
    <row r="79" spans="1:3" s="29" customFormat="1" x14ac:dyDescent="0.35">
      <c r="A79" s="58" t="s">
        <v>29</v>
      </c>
      <c r="B79" s="27">
        <v>1731.46</v>
      </c>
      <c r="C79" s="22"/>
    </row>
    <row r="80" spans="1:3" s="29" customFormat="1" x14ac:dyDescent="0.35">
      <c r="A80" s="58" t="s">
        <v>73</v>
      </c>
      <c r="B80" s="27">
        <v>26458.95</v>
      </c>
      <c r="C80" s="22"/>
    </row>
    <row r="81" spans="1:4" s="29" customFormat="1" x14ac:dyDescent="0.35">
      <c r="A81" s="58" t="s">
        <v>55</v>
      </c>
      <c r="B81" s="27">
        <v>6843651.4400000004</v>
      </c>
      <c r="C81" s="22"/>
    </row>
    <row r="82" spans="1:4" s="29" customFormat="1" x14ac:dyDescent="0.35">
      <c r="A82" s="53" t="s">
        <v>45</v>
      </c>
      <c r="B82" s="59">
        <f>(B31+B39)-(B71+B76)</f>
        <v>6871841.8499999996</v>
      </c>
      <c r="C82" s="22"/>
      <c r="D82" s="69"/>
    </row>
    <row r="83" spans="1:4" s="29" customFormat="1" x14ac:dyDescent="0.35">
      <c r="A83" s="60" t="s">
        <v>46</v>
      </c>
      <c r="B83" s="61"/>
      <c r="C83" s="8"/>
      <c r="D83" s="2"/>
    </row>
    <row r="84" spans="1:4" s="29" customFormat="1" x14ac:dyDescent="0.35">
      <c r="A84" s="62" t="s">
        <v>30</v>
      </c>
      <c r="B84" s="63"/>
      <c r="C84" s="8"/>
      <c r="D84" s="2"/>
    </row>
    <row r="85" spans="1:4" s="29" customFormat="1" x14ac:dyDescent="0.35">
      <c r="A85" s="64" t="s">
        <v>47</v>
      </c>
      <c r="B85" s="59">
        <v>701669.35</v>
      </c>
      <c r="C85" s="8"/>
      <c r="D85" s="2"/>
    </row>
    <row r="86" spans="1:4" s="29" customFormat="1" x14ac:dyDescent="0.35">
      <c r="A86" s="64" t="s">
        <v>31</v>
      </c>
      <c r="B86" s="59">
        <v>0</v>
      </c>
      <c r="C86" s="8"/>
      <c r="D86" s="2"/>
    </row>
    <row r="87" spans="1:4" s="29" customFormat="1" x14ac:dyDescent="0.35">
      <c r="A87" s="64" t="s">
        <v>58</v>
      </c>
      <c r="B87" s="59">
        <v>22627.45</v>
      </c>
      <c r="C87" s="8"/>
      <c r="D87" s="2"/>
    </row>
    <row r="88" spans="1:4" s="29" customFormat="1" x14ac:dyDescent="0.35">
      <c r="A88" s="62" t="s">
        <v>32</v>
      </c>
      <c r="B88" s="65">
        <f>B85+B86+B87</f>
        <v>724296.79999999993</v>
      </c>
      <c r="C88" s="1"/>
      <c r="D88" s="2"/>
    </row>
    <row r="89" spans="1:4" s="29" customFormat="1" x14ac:dyDescent="0.35">
      <c r="A89" s="71" t="s">
        <v>56</v>
      </c>
      <c r="B89" s="71"/>
      <c r="C89" s="1"/>
      <c r="D89" s="2"/>
    </row>
    <row r="90" spans="1:4" s="29" customFormat="1" x14ac:dyDescent="0.35">
      <c r="A90" s="71"/>
      <c r="B90" s="71"/>
      <c r="C90" s="1"/>
      <c r="D90" s="2"/>
    </row>
    <row r="91" spans="1:4" s="29" customFormat="1" x14ac:dyDescent="0.35">
      <c r="A91" s="71"/>
      <c r="B91" s="71"/>
      <c r="C91" s="1"/>
      <c r="D91" s="2"/>
    </row>
    <row r="92" spans="1:4" x14ac:dyDescent="0.35">
      <c r="A92" s="29"/>
      <c r="B92" s="29"/>
    </row>
    <row r="93" spans="1:4" x14ac:dyDescent="0.35">
      <c r="A93" s="29"/>
      <c r="B93" s="29"/>
    </row>
    <row r="94" spans="1:4" x14ac:dyDescent="0.35">
      <c r="A94" s="29"/>
      <c r="B94" s="68" t="s">
        <v>62</v>
      </c>
    </row>
    <row r="95" spans="1:4" s="29" customFormat="1" x14ac:dyDescent="0.35">
      <c r="A95" s="1"/>
      <c r="B95" s="1"/>
      <c r="C95" s="1"/>
      <c r="D95" s="2"/>
    </row>
  </sheetData>
  <mergeCells count="12">
    <mergeCell ref="A1:B1"/>
    <mergeCell ref="A2:B7"/>
    <mergeCell ref="A8:B9"/>
    <mergeCell ref="A10:B10"/>
    <mergeCell ref="A12:B12"/>
    <mergeCell ref="A89:B91"/>
    <mergeCell ref="A14:B14"/>
    <mergeCell ref="A17:B17"/>
    <mergeCell ref="A24:B24"/>
    <mergeCell ref="B25:B26"/>
    <mergeCell ref="A77:B77"/>
    <mergeCell ref="A19:B19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2021-10-21T14:05:25Z</cp:lastPrinted>
  <dcterms:created xsi:type="dcterms:W3CDTF">2021-09-23T15:15:02Z</dcterms:created>
  <dcterms:modified xsi:type="dcterms:W3CDTF">2022-01-07T20:03:00Z</dcterms:modified>
  <dc:language>pt-BR</dc:language>
</cp:coreProperties>
</file>