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67F3BCD1-4F41-45C4-8A0F-833D654B4B5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ETEMB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86" i="1" s="1"/>
  <c r="B54" i="1" l="1"/>
  <c r="B53" i="1"/>
  <c r="B58" i="1"/>
  <c r="B46" i="1" l="1"/>
  <c r="B37" i="1" l="1"/>
  <c r="B48" i="1" l="1"/>
  <c r="B29" i="1" l="1"/>
  <c r="B74" i="1" l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<sst xmlns="http://schemas.openxmlformats.org/spreadsheetml/2006/main" count="72" uniqueCount="72">
  <si>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</si>
  <si>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</si>
  <si>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</si>
  <si>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</si>
  <si>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</si>
  <si>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</si>
  <si>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</si>
  <si>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</si>
  <si>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</si>
  <si>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</si>
  <si>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</si>
  <si>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</si>
  <si>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</si>
  <si>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</si>
  <si>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</si>
  <si>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</si>
  <si>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</si>
  <si>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</si>
  <si>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</si>
  <si>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</si>
  <si>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</si>
  <si>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</si>
  <si>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</si>
  <si>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</si>
  <si>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</si>
  <si>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</si>
  <si>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</si>
  <si>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</si>
  <si>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</si>
  <si>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</si>
  <si>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</si>
  <si>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</si>
  <si>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</si>
  <si>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</si>
  <si>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</si>
  <si>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</si>
  <si>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</si>
  <si>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</si>
  <si>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</si>
  <si>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</si>
  <si>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</si>
  <si>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</si>
  <si>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</si>
  <si>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</si>
  <si>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</si>
  <si>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</si>
  <si>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</si>
  <si>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2.5 Outras entradas - Reembolso de despesa, doações, estornos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</si>
  <si>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</si>
  <si>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</si>
  <si>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</si>
  <si>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</si>
  <si>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</si>
  <si>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</si>
  <si>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</si>
  <si>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>Goiânia, 07 de janeiro de 2022</t>
  </si>
  <si>
    <t>CONTRATO DE GESTÃO/ADITIVO Nº 002/2013 8° TERMO ADITIVO</t>
  </si>
  <si>
    <t>VIGÊNCIA DO CONTRATO DE GESTÃO/TERMO ADITIVO: INÍCIO 28/03/2021 E TÉRMINO 27/03/2022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</si>
  <si>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</si>
  <si>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</si>
  <si>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</si>
  <si>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</si>
  <si>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</si>
  <si>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</si>
  <si>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</si>
  <si>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</si>
  <si>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Competência: 09/2021</t>
  </si>
  <si>
    <t>7.SALDO BANCÁRIO FINAL EM 30/09/2021</t>
  </si>
  <si>
    <t>5.1.8 Outros - Reembolso</t>
  </si>
  <si>
    <t>8.3 Glosa - Telefonia, Fatura Enel (Ofício nº 34281 2021 - SES)</t>
  </si>
  <si>
    <t>8.1 Glosa - servidores cedidos - (Ofício nº 34281 2021 - SES)</t>
  </si>
  <si>
    <t>9.Nota Explicativa: Banco Itaú 31900-5 - Contrato de Gestão; Banco Itaú 31800-7 - Fundo Rescisório; Banco Caixa 447-6  - Recebimento de Repasse; Caixa - Caixa da Tesouraria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</si>
</sst>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zoomScale="96" zoomScaleNormal="96" zoomScaleSheetLayoutView="70" zoomScalePageLayoutView="70" workbookViewId="0">
      <selection activeCell="A12" sqref="A12:B12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0"/>
      <c r="B1" s="70"/>
    </row>
    <row r="2" spans="1:3" s="1" customFormat="1" x14ac:dyDescent="0.35">
      <c r="A2" s="71" t="s">
        <v>0</v>
      </c>
      <c r="B2" s="71"/>
      <c r="C2" s="2"/>
    </row>
    <row r="3" spans="1:3" s="1" customFormat="1" x14ac:dyDescent="0.35">
      <c r="A3" s="71"/>
      <c r="B3" s="71"/>
      <c r="C3" s="2"/>
    </row>
    <row r="4" spans="1:3" s="1" customFormat="1" x14ac:dyDescent="0.35">
      <c r="A4" s="71"/>
      <c r="B4" s="71"/>
      <c r="C4" s="2"/>
    </row>
    <row r="5" spans="1:3" s="1" customFormat="1" x14ac:dyDescent="0.35">
      <c r="A5" s="71"/>
      <c r="B5" s="71"/>
      <c r="C5" s="2"/>
    </row>
    <row r="6" spans="1:3" s="1" customFormat="1" x14ac:dyDescent="0.35">
      <c r="A6" s="71"/>
      <c r="B6" s="71"/>
      <c r="C6" s="2"/>
    </row>
    <row r="7" spans="1:3" s="1" customFormat="1" x14ac:dyDescent="0.35">
      <c r="A7" s="71"/>
      <c r="B7" s="71"/>
      <c r="C7" s="3"/>
    </row>
    <row r="8" spans="1:3" s="1" customFormat="1" ht="23.25" customHeight="1" x14ac:dyDescent="0.35">
      <c r="A8" s="72" t="s">
        <v>1</v>
      </c>
      <c r="B8" s="72"/>
      <c r="C8" s="3"/>
    </row>
    <row r="9" spans="1:3" s="1" customFormat="1" ht="23.25" customHeight="1" x14ac:dyDescent="0.35">
      <c r="A9" s="72"/>
      <c r="B9" s="72"/>
      <c r="C9" s="3"/>
    </row>
    <row r="10" spans="1:3" s="1" customFormat="1" x14ac:dyDescent="0.35">
      <c r="A10" s="73" t="s">
        <v>33</v>
      </c>
      <c r="B10" s="73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4" t="s">
        <v>35</v>
      </c>
      <c r="B12" s="74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4" t="s">
        <v>61</v>
      </c>
      <c r="B14" s="74"/>
      <c r="C14" s="8"/>
    </row>
    <row r="15" spans="1:3" s="1" customFormat="1" x14ac:dyDescent="0.35">
      <c r="A15" s="7" t="s">
        <v>48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4" t="s">
        <v>57</v>
      </c>
      <c r="B17" s="74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11">
        <v>3386031.25</v>
      </c>
      <c r="C19" s="12"/>
    </row>
    <row r="20" spans="1:3" s="13" customFormat="1" x14ac:dyDescent="0.35">
      <c r="A20" s="10" t="s">
        <v>3</v>
      </c>
      <c r="B20" s="1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6" t="s">
        <v>4</v>
      </c>
      <c r="B22" s="76"/>
      <c r="C22" s="6"/>
    </row>
    <row r="23" spans="1:3" s="1" customFormat="1" ht="26" x14ac:dyDescent="0.35">
      <c r="A23" s="14"/>
      <c r="B23" s="77" t="s">
        <v>5</v>
      </c>
      <c r="C23" s="6"/>
    </row>
    <row r="24" spans="1:3" s="1" customFormat="1" ht="14.25" customHeight="1" x14ac:dyDescent="0.35">
      <c r="A24" s="15" t="s">
        <v>66</v>
      </c>
      <c r="B24" s="77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62</v>
      </c>
      <c r="B27" s="27">
        <v>14981.38</v>
      </c>
      <c r="C27" s="22"/>
    </row>
    <row r="28" spans="1:3" s="1" customFormat="1" x14ac:dyDescent="0.35">
      <c r="A28" s="20" t="s">
        <v>50</v>
      </c>
      <c r="B28" s="27">
        <v>8522215.8300000001</v>
      </c>
      <c r="C28" s="22"/>
    </row>
    <row r="29" spans="1:3" s="1" customFormat="1" x14ac:dyDescent="0.35">
      <c r="A29" s="23" t="s">
        <v>37</v>
      </c>
      <c r="B29" s="24">
        <f>SUM(B26:B28)</f>
        <v>8538928.6699999999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49</v>
      </c>
      <c r="B32" s="27">
        <v>7558760.7699999996</v>
      </c>
      <c r="C32" s="28"/>
    </row>
    <row r="33" spans="1:3" s="29" customFormat="1" x14ac:dyDescent="0.35">
      <c r="A33" s="26" t="s">
        <v>65</v>
      </c>
      <c r="B33" s="27">
        <v>0</v>
      </c>
      <c r="C33" s="28"/>
    </row>
    <row r="34" spans="1:3" s="29" customFormat="1" x14ac:dyDescent="0.35">
      <c r="A34" s="4" t="s">
        <v>51</v>
      </c>
      <c r="B34" s="27">
        <v>62534.65</v>
      </c>
      <c r="C34" s="28"/>
    </row>
    <row r="35" spans="1:3" s="29" customFormat="1" x14ac:dyDescent="0.35">
      <c r="A35" s="4" t="s">
        <v>58</v>
      </c>
      <c r="B35" s="27">
        <v>0</v>
      </c>
      <c r="C35" s="28"/>
    </row>
    <row r="36" spans="1:3" s="29" customFormat="1" x14ac:dyDescent="0.35">
      <c r="A36" s="66" t="s">
        <v>47</v>
      </c>
      <c r="B36" s="27">
        <v>807.82</v>
      </c>
      <c r="C36" s="28"/>
    </row>
    <row r="37" spans="1:3" s="29" customFormat="1" x14ac:dyDescent="0.35">
      <c r="A37" s="30" t="s">
        <v>38</v>
      </c>
      <c r="B37" s="31">
        <f>SUM(B32:B36)</f>
        <v>7622103.2400000002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53</v>
      </c>
      <c r="B40" s="27">
        <v>29137852.329999998</v>
      </c>
      <c r="C40" s="32"/>
    </row>
    <row r="41" spans="1:3" s="29" customFormat="1" x14ac:dyDescent="0.35">
      <c r="A41" s="26" t="s">
        <v>59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29137852.329999998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54</v>
      </c>
      <c r="B45" s="27">
        <v>35435695.149999999</v>
      </c>
      <c r="C45" s="44"/>
    </row>
    <row r="46" spans="1:3" s="29" customFormat="1" x14ac:dyDescent="0.35">
      <c r="A46" s="38" t="s">
        <v>11</v>
      </c>
      <c r="B46" s="27">
        <f>B45</f>
        <v>35435695.149999999</v>
      </c>
      <c r="C46" s="44"/>
    </row>
    <row r="47" spans="1:3" s="29" customFormat="1" x14ac:dyDescent="0.35">
      <c r="A47" s="4" t="s">
        <v>60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35435695.149999999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f>464105.51+4530.56</f>
        <v>468636.07</v>
      </c>
      <c r="C53" s="28"/>
    </row>
    <row r="54" spans="1:3" s="29" customFormat="1" x14ac:dyDescent="0.35">
      <c r="A54" s="49" t="s">
        <v>16</v>
      </c>
      <c r="B54" s="27">
        <f>390118.97+8039.31</f>
        <v>398158.27999999997</v>
      </c>
      <c r="C54" s="28"/>
    </row>
    <row r="55" spans="1:3" s="29" customFormat="1" x14ac:dyDescent="0.35">
      <c r="A55" s="49" t="s">
        <v>17</v>
      </c>
      <c r="B55" s="27">
        <v>106058.69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45478.27</v>
      </c>
      <c r="C57" s="28"/>
    </row>
    <row r="58" spans="1:3" s="29" customFormat="1" x14ac:dyDescent="0.35">
      <c r="A58" s="48" t="s">
        <v>20</v>
      </c>
      <c r="B58" s="27">
        <f>146663.76+3423.83</f>
        <v>150087.59</v>
      </c>
      <c r="C58" s="28"/>
    </row>
    <row r="59" spans="1:3" s="29" customFormat="1" ht="29" x14ac:dyDescent="0.35">
      <c r="A59" s="48" t="s">
        <v>21</v>
      </c>
      <c r="B59" s="27">
        <v>82490.89</v>
      </c>
      <c r="C59" s="28"/>
    </row>
    <row r="60" spans="1:3" s="29" customFormat="1" x14ac:dyDescent="0.35">
      <c r="A60" s="45" t="s">
        <v>68</v>
      </c>
      <c r="B60" s="27">
        <v>78.45</v>
      </c>
      <c r="C60" s="28"/>
    </row>
    <row r="61" spans="1:3" s="29" customFormat="1" x14ac:dyDescent="0.35">
      <c r="A61" s="38" t="s">
        <v>41</v>
      </c>
      <c r="B61" s="50">
        <f>SUM(B53:B60)</f>
        <v>1250988.24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10736.75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63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10736.75</v>
      </c>
      <c r="C68" s="44"/>
    </row>
    <row r="69" spans="1:4" s="29" customFormat="1" ht="14.25" customHeight="1" x14ac:dyDescent="0.35">
      <c r="A69" s="38" t="s">
        <v>43</v>
      </c>
      <c r="B69" s="31">
        <f>B61+B68</f>
        <v>1261724.99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</row>
    <row r="75" spans="1:4" s="56" customFormat="1" x14ac:dyDescent="0.35">
      <c r="A75" s="78"/>
      <c r="B75" s="78"/>
      <c r="C75" s="55"/>
    </row>
    <row r="76" spans="1:4" s="29" customFormat="1" x14ac:dyDescent="0.35">
      <c r="A76" s="17" t="s">
        <v>67</v>
      </c>
      <c r="B76" s="57"/>
      <c r="C76" s="22"/>
    </row>
    <row r="77" spans="1:4" s="29" customFormat="1" x14ac:dyDescent="0.35">
      <c r="A77" s="58" t="s">
        <v>29</v>
      </c>
      <c r="B77" s="27">
        <v>1731.46</v>
      </c>
      <c r="C77" s="22"/>
    </row>
    <row r="78" spans="1:4" s="29" customFormat="1" x14ac:dyDescent="0.35">
      <c r="A78" s="58" t="s">
        <v>64</v>
      </c>
      <c r="B78" s="27">
        <v>14946.11</v>
      </c>
      <c r="C78" s="22"/>
    </row>
    <row r="79" spans="1:4" s="29" customFormat="1" x14ac:dyDescent="0.35">
      <c r="A79" s="58" t="s">
        <v>52</v>
      </c>
      <c r="B79" s="27">
        <v>14882629.35</v>
      </c>
      <c r="C79" s="22"/>
    </row>
    <row r="80" spans="1:4" s="29" customFormat="1" x14ac:dyDescent="0.35">
      <c r="A80" s="53" t="s">
        <v>45</v>
      </c>
      <c r="B80" s="59">
        <f>(B29+B37)-(B69+B74)</f>
        <v>14899306.92</v>
      </c>
      <c r="C80" s="22"/>
      <c r="D80" s="69"/>
    </row>
    <row r="81" spans="1:4" s="29" customFormat="1" x14ac:dyDescent="0.35">
      <c r="A81" s="60" t="s">
        <v>46</v>
      </c>
      <c r="B81" s="61"/>
      <c r="C81" s="8"/>
      <c r="D81" s="2"/>
    </row>
    <row r="82" spans="1:4" s="29" customFormat="1" x14ac:dyDescent="0.35">
      <c r="A82" s="62" t="s">
        <v>30</v>
      </c>
      <c r="B82" s="63"/>
      <c r="C82" s="8"/>
      <c r="D82" s="2"/>
    </row>
    <row r="83" spans="1:4" s="29" customFormat="1" x14ac:dyDescent="0.35">
      <c r="A83" s="64" t="s">
        <v>70</v>
      </c>
      <c r="B83" s="59">
        <v>1251806.67</v>
      </c>
      <c r="C83" s="8"/>
      <c r="D83" s="2"/>
    </row>
    <row r="84" spans="1:4" s="29" customFormat="1" x14ac:dyDescent="0.35">
      <c r="A84" s="64" t="s">
        <v>31</v>
      </c>
      <c r="B84" s="59">
        <v>0</v>
      </c>
      <c r="C84" s="8"/>
      <c r="D84" s="2"/>
    </row>
    <row r="85" spans="1:4" s="29" customFormat="1" x14ac:dyDescent="0.35">
      <c r="A85" s="64" t="s">
        <v>69</v>
      </c>
      <c r="B85" s="59">
        <f>35051.51</f>
        <v>35051.51</v>
      </c>
      <c r="C85" s="8"/>
      <c r="D85" s="2"/>
    </row>
    <row r="86" spans="1:4" s="29" customFormat="1" x14ac:dyDescent="0.35">
      <c r="A86" s="62" t="s">
        <v>32</v>
      </c>
      <c r="B86" s="65">
        <f>B83+B84+B85</f>
        <v>1286858.18</v>
      </c>
      <c r="C86" s="1"/>
      <c r="D86" s="2"/>
    </row>
    <row r="87" spans="1:4" s="29" customFormat="1" x14ac:dyDescent="0.35">
      <c r="A87" s="75" t="s">
        <v>71</v>
      </c>
      <c r="B87" s="75"/>
      <c r="C87" s="1"/>
      <c r="D87" s="2"/>
    </row>
    <row r="88" spans="1:4" s="29" customFormat="1" x14ac:dyDescent="0.35">
      <c r="A88" s="75"/>
      <c r="B88" s="75"/>
      <c r="C88" s="1"/>
      <c r="D88" s="2"/>
    </row>
    <row r="89" spans="1:4" s="29" customFormat="1" x14ac:dyDescent="0.35">
      <c r="A89" s="75"/>
      <c r="B89" s="75"/>
      <c r="C89" s="1"/>
      <c r="D89" s="2"/>
    </row>
    <row r="90" spans="1:4" x14ac:dyDescent="0.35">
      <c r="A90" s="29"/>
      <c r="B90" s="29"/>
    </row>
    <row r="91" spans="1:4" x14ac:dyDescent="0.35">
      <c r="A91" s="29"/>
      <c r="B91" s="29"/>
    </row>
    <row r="92" spans="1:4" x14ac:dyDescent="0.35">
      <c r="A92" s="29"/>
      <c r="B92" s="68" t="s">
        <v>55</v>
      </c>
    </row>
    <row r="93" spans="1:4" s="29" customFormat="1" x14ac:dyDescent="0.3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2022-01-07T14:02:30Z</cp:lastPrinted>
  <dcterms:created xsi:type="dcterms:W3CDTF">2021-09-23T15:15:02Z</dcterms:created>
  <dcterms:modified xsi:type="dcterms:W3CDTF">2022-01-07T20:04:46Z</dcterms:modified>
  <dc:language>pt-BR</dc:language>
</cp:coreProperties>
</file>