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9735-giovani\Downloads\"/>
    </mc:Choice>
  </mc:AlternateContent>
  <xr:revisionPtr revIDLastSave="0" documentId="13_ncr:1_{67F3BCD1-4F41-45C4-8A0F-833D654B4B54}" xr6:coauthVersionLast="47" xr6:coauthVersionMax="47" xr10:uidLastSave="{00000000-0000-0000-0000-000000000000}"/>
  <bookViews>
    <workbookView xWindow="-110" yWindow="-110" windowWidth="19420" windowHeight="10420" tabRatio="500" xr2:uid="{00000000-000D-0000-FFFF-FFFF00000000}"/>
  </bookViews>
  <sheets>
    <sheet name="SETEMBR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85" i="1" l="1"/>
  <c r="B86" i="1" s="1"/>
  <c r="B54" i="1" l="1"/>
  <c r="B53" i="1"/>
  <c r="B58" i="1"/>
  <c r="B46" i="1" l="1"/>
  <c r="B37" i="1" l="1"/>
  <c r="B48" i="1" l="1"/>
  <c r="B29" i="1" l="1"/>
  <c r="B74" i="1" l="1"/>
  <c r="B68" i="1"/>
  <c r="B61" i="1"/>
  <c r="B49" i="1"/>
  <c r="B42" i="1"/>
  <c r="B69" i="1" l="1"/>
  <c r="B80" i="1" s="1"/>
</calcChain>
</file>

<file path=xl/sharedStrings.xml><?xml version="1.0" encoding="utf-8"?>
<sst xmlns="http://schemas.openxmlformats.org/spreadsheetml/2006/main" count="72" uniqueCount="72">
  <si>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</si>
  <si>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 - CGE/TCE- 2ª Edição -  2021 - Item  3.9/Financeiro</t>
  </si>
  <si>
    <t>PREVISÃO DE REPASSE MENSAL DO CONTRATO DE GESTÃO/ADITIVO - CUSTEIO :R$</t>
  </si>
  <si>
    <t>PREVISÃO DE REPASSE MENSAL DO CONTRATO DE GESTÃO/ADITIVO - INVESTIMENTO :R$</t>
  </si>
  <si>
    <t>Relatório Financeiro Mensal</t>
  </si>
  <si>
    <t>Em Reais</t>
  </si>
  <si>
    <t xml:space="preserve">1. SALDO BANCÁRIO ANTERIOR  </t>
  </si>
  <si>
    <t>1.1 Caixa</t>
  </si>
  <si>
    <t>2.ENTRADAS DE RECURSOS FINANCEIROS</t>
  </si>
  <si>
    <t>3. RESGATE APLICAÇÃO FINANCEIRA</t>
  </si>
  <si>
    <t>4. APLICAÇÃO FINANCEIRA</t>
  </si>
  <si>
    <t xml:space="preserve">TOTAL APLICAÇÃO FINANCEIRA- CUSTEIO </t>
  </si>
  <si>
    <t>TOTAL APLICAÇÃO FINANCEIRA- INVESTIMENTO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</si>
  <si>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</si>
  <si>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</si>
  <si>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</si>
  <si>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</si>
  <si>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</si>
  <si>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</si>
  <si>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</si>
  <si>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</si>
  <si>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</si>
  <si>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</si>
  <si>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</si>
  <si>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</si>
  <si>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</si>
  <si>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6.VALORES DEVOLVIDOS À CONTRATANTE</t>
  </si>
  <si>
    <t xml:space="preserve">6.1 Valores Devolvidos à Contratante - CUSTEIO </t>
  </si>
  <si>
    <t>6.2 Valores Devolvidos à Contratante -INVESTIMENTO</t>
  </si>
  <si>
    <t>7.1 Caixa</t>
  </si>
  <si>
    <t>8.INFORMAÇÕES COMPLEMENTARES - GLOSAS</t>
  </si>
  <si>
    <t>8.2 Glosa - não cumprimento das metas</t>
  </si>
  <si>
    <t>TOTAL DAS GLOSAS</t>
  </si>
  <si>
    <t>NOME DO ÓRGÃO PÚBLICO/CONTRATANTE: SECRETARIA DE ESTADO DA SAÚDE - GOIAS</t>
  </si>
  <si>
    <t>CNPJ:  02.529.964/0001-57</t>
  </si>
  <si>
    <t>NOME DA ORGANIZAÇÃO SOCIAL/CONTRATADA: ASSOCIAÇÃO DE GESTÃO INOVAÇÃO E RESULTADOS EM SAÚDE</t>
  </si>
  <si>
    <t>CNPJ: 05.029.600/0002-87</t>
  </si>
  <si>
    <t>SALDO ANTERIOR</t>
  </si>
  <si>
    <t>TOTAL DE ENTRADAS</t>
  </si>
  <si>
    <t>TOTAL DOS RESGATES</t>
  </si>
  <si>
    <t>TOTAL DAS APLICAÇÕES FINANCEIRAS</t>
  </si>
  <si>
    <t>TOTAL DE PAGAMENTOS - CUSTEIO</t>
  </si>
  <si>
    <t>TOTAL DE PAGAMENTOS - INVESTIMENTO</t>
  </si>
  <si>
    <t>TOTAL GERAL DOS PAGAMENTOS</t>
  </si>
  <si>
    <t>TOTAL VALORES DEVOLVIDOS</t>
  </si>
  <si>
    <t>SALDO BANCÁRIO FINAL :</t>
  </si>
  <si>
    <t>Fonte: Extratos bancários e Relatorio SIPEF/BRGAAP.</t>
  </si>
  <si>
    <t>2.5 Outras entradas - Reembolso de despesa, doações, estornos</t>
  </si>
  <si>
    <t>CNPJ: 05.029.600/0004-49</t>
  </si>
  <si>
    <t xml:space="preserve">2.1 Repasse - CUSTEIO Banco CEF 0447-6 </t>
  </si>
  <si>
    <t>1.3 Aplicações financeiras - CUSTEIO Banco ITAÚ 31.900-5; 31.800-7</t>
  </si>
  <si>
    <t>2.3 Rendimento sobre Aplicação Financeiras - CUSTEIO Banco ITAÚ 31.900-5; 31.800-7</t>
  </si>
  <si>
    <t>7.3 Aplicações Financeiras - CUSTEIO Banco ITAÚ 31.900-5; 31.800-7</t>
  </si>
  <si>
    <t>3.1 Resgate Aplicação - CUSTEIO Banco ITAÚ 31.900-5;  31.800-7</t>
  </si>
  <si>
    <t>4.1 Aplicação Financeira - CUSTEIO Banco ITAÚ 31.900-5; 31.800-7</t>
  </si>
  <si>
    <t>Goiânia, 07 de janeiro de 2022</t>
  </si>
  <si>
    <t>CONTRATO DE GESTÃO/ADITIVO Nº 002/2013 8° TERMO ADITIVO</t>
  </si>
  <si>
    <t>VIGÊNCIA DO CONTRATO DE GESTÃO/TERMO ADITIVO: INÍCIO 28/03/2021 E TÉRMINO 27/03/2022</t>
  </si>
  <si>
    <t xml:space="preserve">2.4 Rendimento sobre Aplicação Financeiras - INVESTIMENTO </t>
  </si>
  <si>
    <t xml:space="preserve">3.2 Resgate Aplicação - INVESTIMENTO </t>
  </si>
  <si>
    <t>4.2 Aplicação Financeira  - INVESTIMENTO</t>
  </si>
  <si>
    <t>NOME DA UNIDADE GERIDA: HOSPITAL ESTADUAL DE DERMATOLOGIA SANITÁRIA COLÔNIA SANTA MARTA - HDS</t>
  </si>
  <si>
    <t>1.2 Banco conta movimento -  CUSTEIO Banco ITAÚ 31.900-5; 31.800-7</t>
  </si>
  <si>
    <t xml:space="preserve">5.2.4 Outros </t>
  </si>
  <si>
    <t>7.2. Banco Conta Movimento - CUSTEIO Banco ITAÚ 31.900-5; 31.800-7</t>
  </si>
  <si>
    <t xml:space="preserve">2.2 Repasse - INVESTIMENTO  </t>
  </si>
  <si>
    <t>Competência: 09/2021</t>
  </si>
  <si>
    <t>7.SALDO BANCÁRIO FINAL EM 30/09/2021</t>
  </si>
  <si>
    <t>5.1.8 Outros - Reembolso</t>
  </si>
  <si>
    <t>8.3 Glosa - Telefonia, Fatura Enel (Ofício nº 34281 2021 - SES)</t>
  </si>
  <si>
    <t>8.1 Glosa - servidores cedidos - (Ofício nº 34281 2021 - SES)</t>
  </si>
  <si>
    <t>9.Nota Explicativa: Banco Itaú 31900-5 - Contrato de Gestão; Banco Itaú 31800-7 - Fundo Rescisório; Banco Caixa 447-6  - Recebimento de Repasse; Caixa - Caixa da Tesouraria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</si>
</sst>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9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sz val="11"/>
      <color rgb="FF000000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BFBFBF"/>
        <bgColor rgb="FFCCCCFF"/>
      </patternFill>
    </fill>
    <fill>
      <patternFill patternType="solid">
        <fgColor rgb="FFF2F2F2"/>
        <bgColor rgb="FFFFFF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164" fontId="8" fillId="0" borderId="0" applyBorder="0" applyProtection="0"/>
  </cellStyleXfs>
  <cellXfs count="79">
    <xf numFmtId="0" fontId="0" fillId="0" borderId="0" xfId="0"/>
    <xf numFmtId="0" fontId="0" fillId="0" borderId="0" xfId="0" applyFont="1"/>
    <xf numFmtId="4" fontId="0" fillId="0" borderId="0" xfId="0" applyNumberFormat="1" applyFont="1" applyAlignment="1">
      <alignment horizontal="right"/>
    </xf>
    <xf numFmtId="0" fontId="0" fillId="0" borderId="0" xfId="0" applyFont="1" applyBorder="1" applyAlignment="1">
      <alignment vertical="center"/>
    </xf>
    <xf numFmtId="0" fontId="0" fillId="3" borderId="1" xfId="0" applyFont="1" applyFill="1" applyBorder="1" applyAlignment="1">
      <alignment vertical="center"/>
    </xf>
    <xf numFmtId="4" fontId="0" fillId="3" borderId="1" xfId="0" applyNumberFormat="1" applyFont="1" applyFill="1" applyBorder="1" applyAlignment="1">
      <alignment horizontal="right"/>
    </xf>
    <xf numFmtId="0" fontId="0" fillId="0" borderId="0" xfId="0" applyFont="1" applyBorder="1" applyAlignment="1"/>
    <xf numFmtId="0" fontId="0" fillId="3" borderId="1" xfId="0" applyFont="1" applyFill="1" applyBorder="1"/>
    <xf numFmtId="4" fontId="0" fillId="0" borderId="0" xfId="0" applyNumberFormat="1" applyFont="1" applyBorder="1" applyAlignment="1">
      <alignment horizontal="right"/>
    </xf>
    <xf numFmtId="0" fontId="0" fillId="3" borderId="1" xfId="0" applyFont="1" applyFill="1" applyBorder="1" applyAlignment="1"/>
    <xf numFmtId="0" fontId="3" fillId="3" borderId="1" xfId="0" applyFont="1" applyFill="1" applyBorder="1"/>
    <xf numFmtId="4" fontId="3" fillId="3" borderId="1" xfId="0" applyNumberFormat="1" applyFont="1" applyFill="1" applyBorder="1" applyAlignment="1">
      <alignment horizontal="left"/>
    </xf>
    <xf numFmtId="4" fontId="3" fillId="0" borderId="0" xfId="0" applyNumberFormat="1" applyFont="1" applyBorder="1" applyAlignment="1">
      <alignment horizontal="right"/>
    </xf>
    <xf numFmtId="0" fontId="3" fillId="0" borderId="0" xfId="0" applyFont="1"/>
    <xf numFmtId="0" fontId="5" fillId="3" borderId="2" xfId="0" applyFont="1" applyFill="1" applyBorder="1" applyAlignment="1">
      <alignment horizontal="center" vertical="center"/>
    </xf>
    <xf numFmtId="0" fontId="7" fillId="3" borderId="2" xfId="0" applyFont="1" applyFill="1" applyBorder="1"/>
    <xf numFmtId="0" fontId="6" fillId="0" borderId="0" xfId="0" applyFont="1" applyBorder="1" applyAlignment="1">
      <alignment horizontal="center" vertical="center"/>
    </xf>
    <xf numFmtId="0" fontId="6" fillId="4" borderId="1" xfId="0" applyFont="1" applyFill="1" applyBorder="1" applyAlignment="1">
      <alignment horizontal="left" vertical="center"/>
    </xf>
    <xf numFmtId="4" fontId="6" fillId="4" borderId="1" xfId="0" applyNumberFormat="1" applyFont="1" applyFill="1" applyBorder="1" applyAlignment="1">
      <alignment horizontal="right" vertical="center"/>
    </xf>
    <xf numFmtId="4" fontId="0" fillId="0" borderId="0" xfId="0" applyNumberFormat="1" applyFont="1" applyBorder="1" applyAlignment="1">
      <alignment horizontal="center" vertical="center"/>
    </xf>
    <xf numFmtId="4" fontId="0" fillId="3" borderId="1" xfId="0" applyNumberFormat="1" applyFont="1" applyFill="1" applyBorder="1" applyAlignment="1">
      <alignment vertical="center" shrinkToFit="1"/>
    </xf>
    <xf numFmtId="4" fontId="0" fillId="0" borderId="1" xfId="1" applyNumberFormat="1" applyFont="1" applyBorder="1" applyAlignment="1" applyProtection="1">
      <alignment vertical="center"/>
    </xf>
    <xf numFmtId="4" fontId="0" fillId="0" borderId="0" xfId="1" applyNumberFormat="1" applyFont="1" applyBorder="1" applyAlignment="1" applyProtection="1">
      <alignment vertical="center"/>
    </xf>
    <xf numFmtId="0" fontId="6" fillId="3" borderId="1" xfId="0" applyFont="1" applyFill="1" applyBorder="1" applyAlignment="1">
      <alignment horizontal="left" vertical="center"/>
    </xf>
    <xf numFmtId="4" fontId="6" fillId="3" borderId="1" xfId="1" applyNumberFormat="1" applyFont="1" applyFill="1" applyBorder="1" applyAlignment="1" applyProtection="1">
      <alignment vertical="center"/>
    </xf>
    <xf numFmtId="4" fontId="0" fillId="0" borderId="1" xfId="0" applyNumberFormat="1" applyFont="1" applyBorder="1" applyAlignment="1">
      <alignment vertical="center" shrinkToFit="1"/>
    </xf>
    <xf numFmtId="0" fontId="0" fillId="3" borderId="1" xfId="0" applyFont="1" applyFill="1" applyBorder="1" applyAlignment="1">
      <alignment vertical="center" wrapText="1"/>
    </xf>
    <xf numFmtId="4" fontId="0" fillId="0" borderId="1" xfId="0" applyNumberFormat="1" applyFont="1" applyBorder="1" applyAlignment="1">
      <alignment vertical="center"/>
    </xf>
    <xf numFmtId="4" fontId="0" fillId="0" borderId="0" xfId="0" applyNumberFormat="1" applyFont="1" applyBorder="1" applyAlignment="1">
      <alignment vertical="center"/>
    </xf>
    <xf numFmtId="0" fontId="0" fillId="0" borderId="0" xfId="0" applyFont="1" applyBorder="1"/>
    <xf numFmtId="0" fontId="7" fillId="3" borderId="1" xfId="0" applyFont="1" applyFill="1" applyBorder="1" applyAlignment="1">
      <alignment vertical="center"/>
    </xf>
    <xf numFmtId="4" fontId="7" fillId="3" borderId="1" xfId="0" applyNumberFormat="1" applyFont="1" applyFill="1" applyBorder="1" applyAlignment="1">
      <alignment vertical="center"/>
    </xf>
    <xf numFmtId="4" fontId="3" fillId="0" borderId="0" xfId="0" applyNumberFormat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4" fontId="3" fillId="0" borderId="1" xfId="0" applyNumberFormat="1" applyFont="1" applyBorder="1" applyAlignment="1">
      <alignment vertical="center"/>
    </xf>
    <xf numFmtId="0" fontId="6" fillId="5" borderId="1" xfId="0" applyFont="1" applyFill="1" applyBorder="1" applyAlignment="1">
      <alignment vertical="center"/>
    </xf>
    <xf numFmtId="4" fontId="3" fillId="5" borderId="1" xfId="0" applyNumberFormat="1" applyFont="1" applyFill="1" applyBorder="1" applyAlignment="1">
      <alignment vertical="center"/>
    </xf>
    <xf numFmtId="4" fontId="6" fillId="0" borderId="1" xfId="0" applyNumberFormat="1" applyFont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4" fontId="3" fillId="3" borderId="1" xfId="0" applyNumberFormat="1" applyFont="1" applyFill="1" applyBorder="1" applyAlignment="1">
      <alignment horizontal="right"/>
    </xf>
    <xf numFmtId="4" fontId="3" fillId="3" borderId="0" xfId="0" applyNumberFormat="1" applyFont="1" applyFill="1" applyAlignment="1">
      <alignment horizontal="right"/>
    </xf>
    <xf numFmtId="0" fontId="0" fillId="3" borderId="0" xfId="0" applyFont="1" applyFill="1" applyBorder="1"/>
    <xf numFmtId="0" fontId="6" fillId="4" borderId="1" xfId="0" applyFont="1" applyFill="1" applyBorder="1" applyAlignment="1">
      <alignment vertical="center"/>
    </xf>
    <xf numFmtId="4" fontId="3" fillId="4" borderId="1" xfId="0" applyNumberFormat="1" applyFont="1" applyFill="1" applyBorder="1" applyAlignment="1">
      <alignment vertical="center"/>
    </xf>
    <xf numFmtId="4" fontId="3" fillId="0" borderId="0" xfId="0" applyNumberFormat="1" applyFont="1" applyAlignment="1">
      <alignment horizontal="right"/>
    </xf>
    <xf numFmtId="0" fontId="3" fillId="3" borderId="1" xfId="0" applyFont="1" applyFill="1" applyBorder="1" applyAlignment="1">
      <alignment vertical="center" wrapText="1"/>
    </xf>
    <xf numFmtId="4" fontId="7" fillId="5" borderId="1" xfId="0" applyNumberFormat="1" applyFont="1" applyFill="1" applyBorder="1" applyAlignment="1">
      <alignment horizontal="right"/>
    </xf>
    <xf numFmtId="4" fontId="3" fillId="5" borderId="1" xfId="0" applyNumberFormat="1" applyFont="1" applyFill="1" applyBorder="1" applyAlignment="1">
      <alignment horizontal="right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4" fontId="6" fillId="3" borderId="1" xfId="0" applyNumberFormat="1" applyFont="1" applyFill="1" applyBorder="1" applyAlignment="1">
      <alignment vertical="center"/>
    </xf>
    <xf numFmtId="4" fontId="0" fillId="3" borderId="1" xfId="0" applyNumberFormat="1" applyFont="1" applyFill="1" applyBorder="1" applyAlignment="1">
      <alignment vertical="center"/>
    </xf>
    <xf numFmtId="4" fontId="0" fillId="0" borderId="1" xfId="0" applyNumberFormat="1" applyFont="1" applyBorder="1" applyAlignment="1">
      <alignment horizontal="right"/>
    </xf>
    <xf numFmtId="0" fontId="6" fillId="6" borderId="1" xfId="0" applyFont="1" applyFill="1" applyBorder="1" applyAlignment="1">
      <alignment vertical="center"/>
    </xf>
    <xf numFmtId="4" fontId="6" fillId="6" borderId="1" xfId="0" applyNumberFormat="1" applyFont="1" applyFill="1" applyBorder="1" applyAlignment="1">
      <alignment horizontal="right"/>
    </xf>
    <xf numFmtId="0" fontId="6" fillId="3" borderId="0" xfId="0" applyFont="1" applyFill="1" applyBorder="1" applyAlignment="1">
      <alignment horizontal="center" vertical="center"/>
    </xf>
    <xf numFmtId="0" fontId="0" fillId="3" borderId="0" xfId="0" applyFont="1" applyFill="1"/>
    <xf numFmtId="4" fontId="0" fillId="4" borderId="1" xfId="1" applyNumberFormat="1" applyFont="1" applyFill="1" applyBorder="1" applyAlignment="1" applyProtection="1">
      <alignment vertical="center"/>
    </xf>
    <xf numFmtId="4" fontId="0" fillId="6" borderId="1" xfId="0" applyNumberFormat="1" applyFont="1" applyFill="1" applyBorder="1" applyAlignment="1">
      <alignment vertical="center" shrinkToFit="1"/>
    </xf>
    <xf numFmtId="4" fontId="6" fillId="6" borderId="1" xfId="1" applyNumberFormat="1" applyFont="1" applyFill="1" applyBorder="1" applyAlignment="1" applyProtection="1">
      <alignment vertical="center"/>
    </xf>
    <xf numFmtId="0" fontId="0" fillId="6" borderId="0" xfId="0" applyFont="1" applyFill="1" applyBorder="1"/>
    <xf numFmtId="4" fontId="0" fillId="6" borderId="0" xfId="0" applyNumberFormat="1" applyFont="1" applyFill="1" applyBorder="1" applyAlignment="1">
      <alignment horizontal="right"/>
    </xf>
    <xf numFmtId="0" fontId="6" fillId="5" borderId="1" xfId="0" applyFont="1" applyFill="1" applyBorder="1" applyAlignment="1">
      <alignment vertical="top"/>
    </xf>
    <xf numFmtId="0" fontId="0" fillId="5" borderId="1" xfId="0" applyFont="1" applyFill="1" applyBorder="1" applyAlignment="1">
      <alignment vertical="top"/>
    </xf>
    <xf numFmtId="0" fontId="0" fillId="6" borderId="1" xfId="0" applyFont="1" applyFill="1" applyBorder="1" applyAlignment="1">
      <alignment vertical="top"/>
    </xf>
    <xf numFmtId="4" fontId="6" fillId="5" borderId="1" xfId="1" applyNumberFormat="1" applyFont="1" applyFill="1" applyBorder="1" applyAlignment="1" applyProtection="1">
      <alignment vertical="center"/>
    </xf>
    <xf numFmtId="0" fontId="0" fillId="3" borderId="1" xfId="0" applyFill="1" applyBorder="1" applyAlignment="1">
      <alignment vertical="center"/>
    </xf>
    <xf numFmtId="0" fontId="0" fillId="3" borderId="1" xfId="0" applyFill="1" applyBorder="1" applyAlignment="1">
      <alignment vertical="center" wrapText="1"/>
    </xf>
    <xf numFmtId="0" fontId="0" fillId="0" borderId="0" xfId="0" applyFont="1" applyBorder="1" applyAlignment="1">
      <alignment horizontal="right"/>
    </xf>
    <xf numFmtId="4" fontId="0" fillId="0" borderId="0" xfId="0" applyNumberFormat="1" applyFont="1" applyBorder="1"/>
    <xf numFmtId="0" fontId="0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left" vertical="center"/>
    </xf>
    <xf numFmtId="0" fontId="0" fillId="3" borderId="1" xfId="0" applyFont="1" applyFill="1" applyBorder="1" applyAlignment="1">
      <alignment horizontal="left"/>
    </xf>
    <xf numFmtId="0" fontId="6" fillId="6" borderId="1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right" vertical="center"/>
    </xf>
    <xf numFmtId="0" fontId="6" fillId="3" borderId="1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2663280</xdr:colOff>
      <xdr:row>1</xdr:row>
      <xdr:rowOff>54720</xdr:rowOff>
    </xdr:to>
    <xdr:pic>
      <xdr:nvPicPr>
        <xdr:cNvPr id="2" name="Figur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10283760" cy="15976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93"/>
  <sheetViews>
    <sheetView showGridLines="0" tabSelected="1" zoomScale="96" zoomScaleNormal="96" zoomScaleSheetLayoutView="70" zoomScalePageLayoutView="70" workbookViewId="0">
      <selection activeCell="A12" sqref="A12:B12"/>
    </sheetView>
  </sheetViews>
  <sheetFormatPr defaultColWidth="41.7265625" defaultRowHeight="14.5" x14ac:dyDescent="0.35"/>
  <cols>
    <col min="1" max="1" width="108" style="1" customWidth="1"/>
    <col min="2" max="2" width="43.453125" style="1" customWidth="1"/>
    <col min="3" max="3" width="38.453125" style="1" customWidth="1"/>
    <col min="4" max="4" width="41.7265625" style="2"/>
    <col min="5" max="1024" width="41.7265625" style="1"/>
  </cols>
  <sheetData>
    <row r="1" spans="1:3" ht="121.5" customHeight="1" x14ac:dyDescent="0.35">
      <c r="A1" s="70"/>
      <c r="B1" s="70"/>
    </row>
    <row r="2" spans="1:3" s="1" customFormat="1" x14ac:dyDescent="0.35">
      <c r="A2" s="71" t="s">
        <v>0</v>
      </c>
      <c r="B2" s="71"/>
      <c r="C2" s="2"/>
    </row>
    <row r="3" spans="1:3" s="1" customFormat="1" x14ac:dyDescent="0.35">
      <c r="A3" s="71"/>
      <c r="B3" s="71"/>
      <c r="C3" s="2"/>
    </row>
    <row r="4" spans="1:3" s="1" customFormat="1" x14ac:dyDescent="0.35">
      <c r="A4" s="71"/>
      <c r="B4" s="71"/>
      <c r="C4" s="2"/>
    </row>
    <row r="5" spans="1:3" s="1" customFormat="1" x14ac:dyDescent="0.35">
      <c r="A5" s="71"/>
      <c r="B5" s="71"/>
      <c r="C5" s="2"/>
    </row>
    <row r="6" spans="1:3" s="1" customFormat="1" x14ac:dyDescent="0.35">
      <c r="A6" s="71"/>
      <c r="B6" s="71"/>
      <c r="C6" s="2"/>
    </row>
    <row r="7" spans="1:3" s="1" customFormat="1" x14ac:dyDescent="0.35">
      <c r="A7" s="71"/>
      <c r="B7" s="71"/>
      <c r="C7" s="3"/>
    </row>
    <row r="8" spans="1:3" s="1" customFormat="1" ht="23.25" customHeight="1" x14ac:dyDescent="0.35">
      <c r="A8" s="72" t="s">
        <v>1</v>
      </c>
      <c r="B8" s="72"/>
      <c r="C8" s="3"/>
    </row>
    <row r="9" spans="1:3" s="1" customFormat="1" ht="23.25" customHeight="1" x14ac:dyDescent="0.35">
      <c r="A9" s="72"/>
      <c r="B9" s="72"/>
      <c r="C9" s="3"/>
    </row>
    <row r="10" spans="1:3" s="1" customFormat="1" x14ac:dyDescent="0.35">
      <c r="A10" s="73" t="s">
        <v>33</v>
      </c>
      <c r="B10" s="73"/>
      <c r="C10" s="2"/>
    </row>
    <row r="11" spans="1:3" s="1" customFormat="1" x14ac:dyDescent="0.35">
      <c r="A11" s="4" t="s">
        <v>34</v>
      </c>
      <c r="B11" s="5"/>
      <c r="C11" s="2"/>
    </row>
    <row r="12" spans="1:3" s="1" customFormat="1" x14ac:dyDescent="0.35">
      <c r="A12" s="74" t="s">
        <v>35</v>
      </c>
      <c r="B12" s="74"/>
      <c r="C12" s="6"/>
    </row>
    <row r="13" spans="1:3" s="1" customFormat="1" x14ac:dyDescent="0.35">
      <c r="A13" s="7" t="s">
        <v>36</v>
      </c>
      <c r="B13" s="5"/>
      <c r="C13" s="2"/>
    </row>
    <row r="14" spans="1:3" s="1" customFormat="1" x14ac:dyDescent="0.35">
      <c r="A14" s="74" t="s">
        <v>61</v>
      </c>
      <c r="B14" s="74"/>
      <c r="C14" s="8"/>
    </row>
    <row r="15" spans="1:3" s="1" customFormat="1" x14ac:dyDescent="0.35">
      <c r="A15" s="7" t="s">
        <v>48</v>
      </c>
      <c r="B15" s="5"/>
      <c r="C15" s="2"/>
    </row>
    <row r="16" spans="1:3" s="1" customFormat="1" x14ac:dyDescent="0.35">
      <c r="A16" s="9" t="s">
        <v>56</v>
      </c>
      <c r="B16" s="9"/>
      <c r="C16" s="6"/>
    </row>
    <row r="17" spans="1:3" s="1" customFormat="1" x14ac:dyDescent="0.35">
      <c r="A17" s="74" t="s">
        <v>57</v>
      </c>
      <c r="B17" s="74"/>
      <c r="C17" s="8"/>
    </row>
    <row r="18" spans="1:3" s="1" customFormat="1" x14ac:dyDescent="0.35">
      <c r="A18" s="7"/>
      <c r="B18" s="5"/>
      <c r="C18" s="8"/>
    </row>
    <row r="19" spans="1:3" s="13" customFormat="1" x14ac:dyDescent="0.35">
      <c r="A19" s="10" t="s">
        <v>2</v>
      </c>
      <c r="B19" s="11">
        <v>3386031.25</v>
      </c>
      <c r="C19" s="12"/>
    </row>
    <row r="20" spans="1:3" s="13" customFormat="1" x14ac:dyDescent="0.35">
      <c r="A20" s="10" t="s">
        <v>3</v>
      </c>
      <c r="B20" s="11">
        <v>0</v>
      </c>
      <c r="C20" s="12"/>
    </row>
    <row r="21" spans="1:3" s="13" customFormat="1" x14ac:dyDescent="0.35">
      <c r="A21" s="10"/>
      <c r="B21" s="11"/>
      <c r="C21" s="12"/>
    </row>
    <row r="22" spans="1:3" s="1" customFormat="1" ht="26" x14ac:dyDescent="0.35">
      <c r="A22" s="76" t="s">
        <v>4</v>
      </c>
      <c r="B22" s="76"/>
      <c r="C22" s="6"/>
    </row>
    <row r="23" spans="1:3" s="1" customFormat="1" ht="26" x14ac:dyDescent="0.35">
      <c r="A23" s="14"/>
      <c r="B23" s="77" t="s">
        <v>5</v>
      </c>
      <c r="C23" s="6"/>
    </row>
    <row r="24" spans="1:3" s="1" customFormat="1" ht="14.25" customHeight="1" x14ac:dyDescent="0.35">
      <c r="A24" s="15" t="s">
        <v>66</v>
      </c>
      <c r="B24" s="77"/>
      <c r="C24" s="16"/>
    </row>
    <row r="25" spans="1:3" s="1" customFormat="1" x14ac:dyDescent="0.35">
      <c r="A25" s="17" t="s">
        <v>6</v>
      </c>
      <c r="B25" s="18"/>
      <c r="C25" s="19"/>
    </row>
    <row r="26" spans="1:3" s="1" customFormat="1" x14ac:dyDescent="0.35">
      <c r="A26" s="20" t="s">
        <v>7</v>
      </c>
      <c r="B26" s="27">
        <v>1731.46</v>
      </c>
      <c r="C26" s="22"/>
    </row>
    <row r="27" spans="1:3" s="1" customFormat="1" x14ac:dyDescent="0.35">
      <c r="A27" s="20" t="s">
        <v>62</v>
      </c>
      <c r="B27" s="27">
        <v>14981.38</v>
      </c>
      <c r="C27" s="22"/>
    </row>
    <row r="28" spans="1:3" s="1" customFormat="1" x14ac:dyDescent="0.35">
      <c r="A28" s="20" t="s">
        <v>50</v>
      </c>
      <c r="B28" s="27">
        <v>8522215.8300000001</v>
      </c>
      <c r="C28" s="22"/>
    </row>
    <row r="29" spans="1:3" s="1" customFormat="1" x14ac:dyDescent="0.35">
      <c r="A29" s="23" t="s">
        <v>37</v>
      </c>
      <c r="B29" s="24">
        <f>SUM(B26:B28)</f>
        <v>8538928.6699999999</v>
      </c>
      <c r="C29" s="22"/>
    </row>
    <row r="30" spans="1:3" s="1" customFormat="1" x14ac:dyDescent="0.35">
      <c r="A30" s="25"/>
      <c r="B30" s="21"/>
      <c r="C30" s="22"/>
    </row>
    <row r="31" spans="1:3" s="1" customFormat="1" x14ac:dyDescent="0.35">
      <c r="A31" s="17" t="s">
        <v>8</v>
      </c>
      <c r="B31" s="17"/>
      <c r="C31" s="16"/>
    </row>
    <row r="32" spans="1:3" s="1" customFormat="1" x14ac:dyDescent="0.35">
      <c r="A32" s="26" t="s">
        <v>49</v>
      </c>
      <c r="B32" s="27">
        <v>7558760.7699999996</v>
      </c>
      <c r="C32" s="28"/>
    </row>
    <row r="33" spans="1:3" s="29" customFormat="1" x14ac:dyDescent="0.35">
      <c r="A33" s="26" t="s">
        <v>65</v>
      </c>
      <c r="B33" s="27">
        <v>0</v>
      </c>
      <c r="C33" s="28"/>
    </row>
    <row r="34" spans="1:3" s="29" customFormat="1" x14ac:dyDescent="0.35">
      <c r="A34" s="4" t="s">
        <v>51</v>
      </c>
      <c r="B34" s="27">
        <v>62534.65</v>
      </c>
      <c r="C34" s="28"/>
    </row>
    <row r="35" spans="1:3" s="29" customFormat="1" x14ac:dyDescent="0.35">
      <c r="A35" s="4" t="s">
        <v>58</v>
      </c>
      <c r="B35" s="27">
        <v>0</v>
      </c>
      <c r="C35" s="28"/>
    </row>
    <row r="36" spans="1:3" s="29" customFormat="1" x14ac:dyDescent="0.35">
      <c r="A36" s="66" t="s">
        <v>47</v>
      </c>
      <c r="B36" s="27">
        <v>807.82</v>
      </c>
      <c r="C36" s="28"/>
    </row>
    <row r="37" spans="1:3" s="29" customFormat="1" x14ac:dyDescent="0.35">
      <c r="A37" s="30" t="s">
        <v>38</v>
      </c>
      <c r="B37" s="31">
        <f>SUM(B32:B36)</f>
        <v>7622103.2400000002</v>
      </c>
      <c r="C37" s="32"/>
    </row>
    <row r="38" spans="1:3" s="29" customFormat="1" x14ac:dyDescent="0.35">
      <c r="A38" s="33"/>
      <c r="B38" s="34"/>
      <c r="C38" s="32"/>
    </row>
    <row r="39" spans="1:3" s="29" customFormat="1" x14ac:dyDescent="0.35">
      <c r="A39" s="35" t="s">
        <v>9</v>
      </c>
      <c r="B39" s="36"/>
      <c r="C39" s="32"/>
    </row>
    <row r="40" spans="1:3" s="29" customFormat="1" x14ac:dyDescent="0.35">
      <c r="A40" s="67" t="s">
        <v>53</v>
      </c>
      <c r="B40" s="27">
        <v>29137852.329999998</v>
      </c>
      <c r="C40" s="32"/>
    </row>
    <row r="41" spans="1:3" s="29" customFormat="1" x14ac:dyDescent="0.35">
      <c r="A41" s="26" t="s">
        <v>59</v>
      </c>
      <c r="B41" s="27">
        <v>0</v>
      </c>
      <c r="C41" s="32"/>
    </row>
    <row r="42" spans="1:3" s="29" customFormat="1" x14ac:dyDescent="0.35">
      <c r="A42" s="30" t="s">
        <v>39</v>
      </c>
      <c r="B42" s="37">
        <f>B40+B41</f>
        <v>29137852.329999998</v>
      </c>
      <c r="C42" s="32"/>
    </row>
    <row r="43" spans="1:3" s="41" customFormat="1" x14ac:dyDescent="0.35">
      <c r="A43" s="38"/>
      <c r="B43" s="39"/>
      <c r="C43" s="40"/>
    </row>
    <row r="44" spans="1:3" s="29" customFormat="1" x14ac:dyDescent="0.35">
      <c r="A44" s="42" t="s">
        <v>10</v>
      </c>
      <c r="B44" s="43"/>
      <c r="C44" s="44"/>
    </row>
    <row r="45" spans="1:3" s="29" customFormat="1" x14ac:dyDescent="0.35">
      <c r="A45" s="45" t="s">
        <v>54</v>
      </c>
      <c r="B45" s="27">
        <v>35435695.149999999</v>
      </c>
      <c r="C45" s="44"/>
    </row>
    <row r="46" spans="1:3" s="29" customFormat="1" x14ac:dyDescent="0.35">
      <c r="A46" s="38" t="s">
        <v>11</v>
      </c>
      <c r="B46" s="27">
        <f>B45</f>
        <v>35435695.149999999</v>
      </c>
      <c r="C46" s="44"/>
    </row>
    <row r="47" spans="1:3" s="29" customFormat="1" x14ac:dyDescent="0.35">
      <c r="A47" s="4" t="s">
        <v>60</v>
      </c>
      <c r="B47" s="34">
        <v>0</v>
      </c>
      <c r="C47" s="44"/>
    </row>
    <row r="48" spans="1:3" s="29" customFormat="1" x14ac:dyDescent="0.35">
      <c r="A48" s="38" t="s">
        <v>12</v>
      </c>
      <c r="B48" s="34">
        <f>B47</f>
        <v>0</v>
      </c>
      <c r="C48" s="44"/>
    </row>
    <row r="49" spans="1:3" s="29" customFormat="1" x14ac:dyDescent="0.35">
      <c r="A49" s="35" t="s">
        <v>40</v>
      </c>
      <c r="B49" s="46">
        <f>B46+B48</f>
        <v>35435695.149999999</v>
      </c>
      <c r="C49" s="44"/>
    </row>
    <row r="50" spans="1:3" s="41" customFormat="1" x14ac:dyDescent="0.35">
      <c r="A50" s="38"/>
      <c r="B50" s="39"/>
      <c r="C50" s="40"/>
    </row>
    <row r="51" spans="1:3" s="29" customFormat="1" x14ac:dyDescent="0.35">
      <c r="A51" s="35" t="s">
        <v>13</v>
      </c>
      <c r="B51" s="47"/>
      <c r="C51" s="44"/>
    </row>
    <row r="52" spans="1:3" s="29" customFormat="1" x14ac:dyDescent="0.35">
      <c r="A52" s="35" t="s">
        <v>14</v>
      </c>
      <c r="B52" s="35"/>
      <c r="C52" s="16"/>
    </row>
    <row r="53" spans="1:3" s="29" customFormat="1" x14ac:dyDescent="0.35">
      <c r="A53" s="48" t="s">
        <v>15</v>
      </c>
      <c r="B53" s="27">
        <f>464105.51+4530.56</f>
        <v>468636.07</v>
      </c>
      <c r="C53" s="28"/>
    </row>
    <row r="54" spans="1:3" s="29" customFormat="1" x14ac:dyDescent="0.35">
      <c r="A54" s="49" t="s">
        <v>16</v>
      </c>
      <c r="B54" s="27">
        <f>390118.97+8039.31</f>
        <v>398158.27999999997</v>
      </c>
      <c r="C54" s="28"/>
    </row>
    <row r="55" spans="1:3" s="29" customFormat="1" x14ac:dyDescent="0.35">
      <c r="A55" s="49" t="s">
        <v>17</v>
      </c>
      <c r="B55" s="27">
        <v>106058.69</v>
      </c>
      <c r="C55" s="28"/>
    </row>
    <row r="56" spans="1:3" s="29" customFormat="1" x14ac:dyDescent="0.35">
      <c r="A56" s="48" t="s">
        <v>18</v>
      </c>
      <c r="B56" s="27">
        <v>0</v>
      </c>
      <c r="C56" s="28"/>
    </row>
    <row r="57" spans="1:3" s="29" customFormat="1" x14ac:dyDescent="0.35">
      <c r="A57" s="48" t="s">
        <v>19</v>
      </c>
      <c r="B57" s="27">
        <v>45478.27</v>
      </c>
      <c r="C57" s="28"/>
    </row>
    <row r="58" spans="1:3" s="29" customFormat="1" x14ac:dyDescent="0.35">
      <c r="A58" s="48" t="s">
        <v>20</v>
      </c>
      <c r="B58" s="27">
        <f>146663.76+3423.83</f>
        <v>150087.59</v>
      </c>
      <c r="C58" s="28"/>
    </row>
    <row r="59" spans="1:3" s="29" customFormat="1" ht="29" x14ac:dyDescent="0.35">
      <c r="A59" s="48" t="s">
        <v>21</v>
      </c>
      <c r="B59" s="27">
        <v>82490.89</v>
      </c>
      <c r="C59" s="28"/>
    </row>
    <row r="60" spans="1:3" s="29" customFormat="1" x14ac:dyDescent="0.35">
      <c r="A60" s="45" t="s">
        <v>68</v>
      </c>
      <c r="B60" s="27">
        <v>78.45</v>
      </c>
      <c r="C60" s="28"/>
    </row>
    <row r="61" spans="1:3" s="29" customFormat="1" x14ac:dyDescent="0.35">
      <c r="A61" s="38" t="s">
        <v>41</v>
      </c>
      <c r="B61" s="50">
        <f>SUM(B53:B60)</f>
        <v>1250988.24</v>
      </c>
      <c r="C61" s="28"/>
    </row>
    <row r="62" spans="1:3" s="29" customFormat="1" x14ac:dyDescent="0.35">
      <c r="A62" s="38"/>
      <c r="B62" s="51"/>
      <c r="C62" s="28"/>
    </row>
    <row r="63" spans="1:3" s="29" customFormat="1" x14ac:dyDescent="0.35">
      <c r="A63" s="35" t="s">
        <v>22</v>
      </c>
      <c r="B63" s="35"/>
      <c r="C63" s="32"/>
    </row>
    <row r="64" spans="1:3" s="29" customFormat="1" x14ac:dyDescent="0.35">
      <c r="A64" s="48" t="s">
        <v>23</v>
      </c>
      <c r="B64" s="27">
        <v>10736.75</v>
      </c>
      <c r="C64" s="32"/>
    </row>
    <row r="65" spans="1:4" s="29" customFormat="1" x14ac:dyDescent="0.35">
      <c r="A65" s="48" t="s">
        <v>24</v>
      </c>
      <c r="B65" s="34">
        <v>0</v>
      </c>
      <c r="C65" s="32"/>
    </row>
    <row r="66" spans="1:4" s="29" customFormat="1" x14ac:dyDescent="0.35">
      <c r="A66" s="45" t="s">
        <v>25</v>
      </c>
      <c r="B66" s="34">
        <v>0</v>
      </c>
      <c r="C66" s="32"/>
    </row>
    <row r="67" spans="1:4" s="29" customFormat="1" x14ac:dyDescent="0.35">
      <c r="A67" s="45" t="s">
        <v>63</v>
      </c>
      <c r="B67" s="34">
        <v>0</v>
      </c>
      <c r="C67" s="32"/>
    </row>
    <row r="68" spans="1:4" s="29" customFormat="1" x14ac:dyDescent="0.35">
      <c r="A68" s="38" t="s">
        <v>42</v>
      </c>
      <c r="B68" s="31">
        <f>B64+B65+B66+B67</f>
        <v>10736.75</v>
      </c>
      <c r="C68" s="44"/>
    </row>
    <row r="69" spans="1:4" s="29" customFormat="1" ht="14.25" customHeight="1" x14ac:dyDescent="0.35">
      <c r="A69" s="38" t="s">
        <v>43</v>
      </c>
      <c r="B69" s="31">
        <f>B61+B68</f>
        <v>1261724.99</v>
      </c>
      <c r="C69" s="44"/>
    </row>
    <row r="70" spans="1:4" s="29" customFormat="1" x14ac:dyDescent="0.35">
      <c r="A70" s="38"/>
      <c r="B70" s="34"/>
      <c r="C70" s="44"/>
    </row>
    <row r="71" spans="1:4" s="29" customFormat="1" x14ac:dyDescent="0.35">
      <c r="A71" s="42" t="s">
        <v>26</v>
      </c>
      <c r="B71" s="43"/>
      <c r="C71" s="44"/>
    </row>
    <row r="72" spans="1:4" s="29" customFormat="1" x14ac:dyDescent="0.35">
      <c r="A72" s="48" t="s">
        <v>27</v>
      </c>
      <c r="B72" s="34">
        <v>0</v>
      </c>
      <c r="C72" s="32"/>
    </row>
    <row r="73" spans="1:4" s="29" customFormat="1" x14ac:dyDescent="0.35">
      <c r="A73" s="48" t="s">
        <v>28</v>
      </c>
      <c r="B73" s="52">
        <v>0</v>
      </c>
      <c r="C73" s="2"/>
    </row>
    <row r="74" spans="1:4" s="29" customFormat="1" x14ac:dyDescent="0.35">
      <c r="A74" s="53" t="s">
        <v>44</v>
      </c>
      <c r="B74" s="54">
        <f>B72+B73</f>
        <v>0</v>
      </c>
      <c r="C74" s="2"/>
    </row>
    <row r="75" spans="1:4" s="56" customFormat="1" x14ac:dyDescent="0.35">
      <c r="A75" s="78"/>
      <c r="B75" s="78"/>
      <c r="C75" s="55"/>
    </row>
    <row r="76" spans="1:4" s="29" customFormat="1" x14ac:dyDescent="0.35">
      <c r="A76" s="17" t="s">
        <v>67</v>
      </c>
      <c r="B76" s="57"/>
      <c r="C76" s="22"/>
    </row>
    <row r="77" spans="1:4" s="29" customFormat="1" x14ac:dyDescent="0.35">
      <c r="A77" s="58" t="s">
        <v>29</v>
      </c>
      <c r="B77" s="27">
        <v>1731.46</v>
      </c>
      <c r="C77" s="22"/>
    </row>
    <row r="78" spans="1:4" s="29" customFormat="1" x14ac:dyDescent="0.35">
      <c r="A78" s="58" t="s">
        <v>64</v>
      </c>
      <c r="B78" s="27">
        <v>14946.11</v>
      </c>
      <c r="C78" s="22"/>
    </row>
    <row r="79" spans="1:4" s="29" customFormat="1" x14ac:dyDescent="0.35">
      <c r="A79" s="58" t="s">
        <v>52</v>
      </c>
      <c r="B79" s="27">
        <v>14882629.35</v>
      </c>
      <c r="C79" s="22"/>
    </row>
    <row r="80" spans="1:4" s="29" customFormat="1" x14ac:dyDescent="0.35">
      <c r="A80" s="53" t="s">
        <v>45</v>
      </c>
      <c r="B80" s="59">
        <f>(B29+B37)-(B69+B74)</f>
        <v>14899306.92</v>
      </c>
      <c r="C80" s="22"/>
      <c r="D80" s="69"/>
    </row>
    <row r="81" spans="1:4" s="29" customFormat="1" x14ac:dyDescent="0.35">
      <c r="A81" s="60" t="s">
        <v>46</v>
      </c>
      <c r="B81" s="61"/>
      <c r="C81" s="8"/>
      <c r="D81" s="2"/>
    </row>
    <row r="82" spans="1:4" s="29" customFormat="1" x14ac:dyDescent="0.35">
      <c r="A82" s="62" t="s">
        <v>30</v>
      </c>
      <c r="B82" s="63"/>
      <c r="C82" s="8"/>
      <c r="D82" s="2"/>
    </row>
    <row r="83" spans="1:4" s="29" customFormat="1" x14ac:dyDescent="0.35">
      <c r="A83" s="64" t="s">
        <v>70</v>
      </c>
      <c r="B83" s="59">
        <v>1251806.67</v>
      </c>
      <c r="C83" s="8"/>
      <c r="D83" s="2"/>
    </row>
    <row r="84" spans="1:4" s="29" customFormat="1" x14ac:dyDescent="0.35">
      <c r="A84" s="64" t="s">
        <v>31</v>
      </c>
      <c r="B84" s="59">
        <v>0</v>
      </c>
      <c r="C84" s="8"/>
      <c r="D84" s="2"/>
    </row>
    <row r="85" spans="1:4" s="29" customFormat="1" x14ac:dyDescent="0.35">
      <c r="A85" s="64" t="s">
        <v>69</v>
      </c>
      <c r="B85" s="59">
        <f>35051.51</f>
        <v>35051.51</v>
      </c>
      <c r="C85" s="8"/>
      <c r="D85" s="2"/>
    </row>
    <row r="86" spans="1:4" s="29" customFormat="1" x14ac:dyDescent="0.35">
      <c r="A86" s="62" t="s">
        <v>32</v>
      </c>
      <c r="B86" s="65">
        <f>B83+B84+B85</f>
        <v>1286858.18</v>
      </c>
      <c r="C86" s="1"/>
      <c r="D86" s="2"/>
    </row>
    <row r="87" spans="1:4" s="29" customFormat="1" x14ac:dyDescent="0.35">
      <c r="A87" s="75" t="s">
        <v>71</v>
      </c>
      <c r="B87" s="75"/>
      <c r="C87" s="1"/>
      <c r="D87" s="2"/>
    </row>
    <row r="88" spans="1:4" s="29" customFormat="1" x14ac:dyDescent="0.35">
      <c r="A88" s="75"/>
      <c r="B88" s="75"/>
      <c r="C88" s="1"/>
      <c r="D88" s="2"/>
    </row>
    <row r="89" spans="1:4" s="29" customFormat="1" x14ac:dyDescent="0.35">
      <c r="A89" s="75"/>
      <c r="B89" s="75"/>
      <c r="C89" s="1"/>
      <c r="D89" s="2"/>
    </row>
    <row r="90" spans="1:4" x14ac:dyDescent="0.35">
      <c r="A90" s="29"/>
      <c r="B90" s="29"/>
    </row>
    <row r="91" spans="1:4" x14ac:dyDescent="0.35">
      <c r="A91" s="29"/>
      <c r="B91" s="29"/>
    </row>
    <row r="92" spans="1:4" x14ac:dyDescent="0.35">
      <c r="A92" s="29"/>
      <c r="B92" s="68" t="s">
        <v>55</v>
      </c>
    </row>
    <row r="93" spans="1:4" s="29" customFormat="1" x14ac:dyDescent="0.35">
      <c r="A93" s="1"/>
      <c r="B93" s="1"/>
      <c r="C93" s="1"/>
      <c r="D93" s="2"/>
    </row>
  </sheetData>
  <mergeCells count="11">
    <mergeCell ref="A87:B89"/>
    <mergeCell ref="A14:B14"/>
    <mergeCell ref="A22:B22"/>
    <mergeCell ref="B23:B24"/>
    <mergeCell ref="A75:B75"/>
    <mergeCell ref="A17:B17"/>
    <mergeCell ref="A1:B1"/>
    <mergeCell ref="A2:B7"/>
    <mergeCell ref="A8:B9"/>
    <mergeCell ref="A10:B10"/>
    <mergeCell ref="A12:B12"/>
  </mergeCells>
  <pageMargins left="0.51180555555555596" right="0.51180555555555596" top="0.78749999999999998" bottom="0.78749999999999998" header="0.511811023622047" footer="0.511811023622047"/>
  <pageSetup paperSize="9" scale="47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SETEMBRO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Giovani Lima de Souza</cp:lastModifiedBy>
  <cp:revision>1</cp:revision>
  <cp:lastPrinted>2022-01-07T14:02:30Z</cp:lastPrinted>
  <dcterms:created xsi:type="dcterms:W3CDTF">2021-09-23T15:15:02Z</dcterms:created>
  <dcterms:modified xsi:type="dcterms:W3CDTF">2022-01-07T20:04:46Z</dcterms:modified>
  <dc:language>pt-BR</dc:language>
</cp:coreProperties>
</file>