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FAB1E898-05FE-44A3-9ADB-16BAB20F514D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OUTUB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5" i="1" l="1"/>
  <c r="B83" i="1" l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<sst xmlns="http://schemas.openxmlformats.org/spreadsheetml/2006/main" count="72" uniqueCount="72">
  <si>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</si>
  <si>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</si>
  <si>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</si>
  <si>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</si>
  <si>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</si>
  <si>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</si>
  <si>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</si>
  <si>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</si>
  <si>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</si>
  <si>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</si>
  <si>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</si>
  <si>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</si>
  <si>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</si>
  <si>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</si>
  <si>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</si>
  <si>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</si>
  <si>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</si>
  <si>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</si>
  <si>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</si>
  <si>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</si>
  <si>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</si>
  <si>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</si>
  <si>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</si>
  <si>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</si>
  <si>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</si>
  <si>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</si>
  <si>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</si>
  <si>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</si>
  <si>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</si>
  <si>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</si>
  <si>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</si>
  <si>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</si>
  <si>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</si>
  <si>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</si>
  <si>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</si>
  <si>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</si>
  <si>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</si>
  <si>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</si>
  <si>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</si>
  <si>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</si>
  <si>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</si>
  <si>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</si>
  <si>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</si>
  <si>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</si>
  <si>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</si>
  <si>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</si>
  <si>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</si>
  <si>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2.5 Outras entradas - Reembolso de despesa, doações, estornos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</si>
  <si>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</si>
  <si>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</si>
  <si>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</si>
  <si>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</si>
  <si>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</si>
  <si>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</si>
  <si>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</si>
  <si>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>Goiânia, 07 de janeiro de 2022</t>
  </si>
  <si>
    <t>CONTRATO DE GESTÃO/ADITIVO Nº 002/2013 8° TERMO ADITIVO</t>
  </si>
  <si>
    <t>VIGÊNCIA DO CONTRATO DE GESTÃO/TERMO ADITIVO: INÍCIO 28/03/2021 E TÉRMINO 27/03/2022</t>
  </si>
  <si>
    <t xml:space="preserve">2.4 Rendimento sobre Aplicação Financeiras - INVESTIMENTO </t>
  </si>
  <si>
    <t xml:space="preserve">3.2 Resgate Aplicação - INVESTIMENTO </t>
  </si>
  <si>
    <t>4.2 Aplicação Financeira  - INVESTIMENTO</t>
  </si>
  <si>
    <t xml:space="preserve">5.1.8 Outros 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</si>
  <si>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</si>
  <si>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</si>
  <si>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</si>
  <si>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</si>
  <si>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</si>
  <si>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Competência: 10/2021</t>
  </si>
  <si>
    <t>7.SALDO BANCÁRIO FINAL EM 31/10/2021</t>
  </si>
  <si>
    <t>9.Nota Explicativa: Banco Itaú 31900-5 - Contrato de Gestão; Banco Itaú 31800-7 - Fundo Rescisório; Banco Caixa 447-6  - Recebimento de Repasse; Caixa - Caixa da Tesouraria</t>
  </si>
  <si>
    <t>8.1 Glosa - servidores cedidos  e Ofício nº 34281 2021 - SES</t>
  </si>
  <si>
    <t>8.3 Glosa - outrasTelefonia, Fatura Enel  e Ofício nº 34281 2021 - 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</si>
</sst>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80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4" fontId="0" fillId="0" borderId="0" xfId="0" applyNumberFormat="1" applyFo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52" zoomScale="96" zoomScaleNormal="96" zoomScaleSheetLayoutView="70" zoomScalePageLayoutView="70" workbookViewId="0">
      <selection activeCell="A68" sqref="A68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1"/>
      <c r="B1" s="71"/>
    </row>
    <row r="2" spans="1:3" s="1" customFormat="1" x14ac:dyDescent="0.35">
      <c r="A2" s="72" t="s">
        <v>0</v>
      </c>
      <c r="B2" s="72"/>
      <c r="C2" s="2"/>
    </row>
    <row r="3" spans="1:3" s="1" customFormat="1" x14ac:dyDescent="0.35">
      <c r="A3" s="72"/>
      <c r="B3" s="72"/>
      <c r="C3" s="2"/>
    </row>
    <row r="4" spans="1:3" s="1" customFormat="1" x14ac:dyDescent="0.35">
      <c r="A4" s="72"/>
      <c r="B4" s="72"/>
      <c r="C4" s="2"/>
    </row>
    <row r="5" spans="1:3" s="1" customFormat="1" x14ac:dyDescent="0.35">
      <c r="A5" s="72"/>
      <c r="B5" s="72"/>
      <c r="C5" s="2"/>
    </row>
    <row r="6" spans="1:3" s="1" customFormat="1" x14ac:dyDescent="0.35">
      <c r="A6" s="72"/>
      <c r="B6" s="72"/>
      <c r="C6" s="2"/>
    </row>
    <row r="7" spans="1:3" s="1" customFormat="1" x14ac:dyDescent="0.35">
      <c r="A7" s="72"/>
      <c r="B7" s="72"/>
      <c r="C7" s="3"/>
    </row>
    <row r="8" spans="1:3" s="1" customFormat="1" ht="23.25" customHeight="1" x14ac:dyDescent="0.35">
      <c r="A8" s="73" t="s">
        <v>1</v>
      </c>
      <c r="B8" s="73"/>
      <c r="C8" s="3"/>
    </row>
    <row r="9" spans="1:3" s="1" customFormat="1" ht="23.25" customHeight="1" x14ac:dyDescent="0.35">
      <c r="A9" s="73"/>
      <c r="B9" s="73"/>
      <c r="C9" s="3"/>
    </row>
    <row r="10" spans="1:3" s="1" customFormat="1" x14ac:dyDescent="0.35">
      <c r="A10" s="74" t="s">
        <v>33</v>
      </c>
      <c r="B10" s="74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5" t="s">
        <v>35</v>
      </c>
      <c r="B12" s="75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5" t="s">
        <v>62</v>
      </c>
      <c r="B14" s="75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5" t="s">
        <v>57</v>
      </c>
      <c r="B17" s="75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3386031.25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7" t="s">
        <v>4</v>
      </c>
      <c r="B22" s="77"/>
      <c r="C22" s="6"/>
    </row>
    <row r="23" spans="1:3" s="1" customFormat="1" ht="26" x14ac:dyDescent="0.35">
      <c r="A23" s="14"/>
      <c r="B23" s="78" t="s">
        <v>5</v>
      </c>
      <c r="C23" s="6"/>
    </row>
    <row r="24" spans="1:3" s="1" customFormat="1" ht="14.25" customHeight="1" x14ac:dyDescent="0.35">
      <c r="A24" s="15" t="s">
        <v>67</v>
      </c>
      <c r="B24" s="78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63</v>
      </c>
      <c r="B27" s="27">
        <v>14946.11</v>
      </c>
      <c r="C27" s="22"/>
    </row>
    <row r="28" spans="1:3" s="1" customFormat="1" x14ac:dyDescent="0.35">
      <c r="A28" s="20" t="s">
        <v>50</v>
      </c>
      <c r="B28" s="27">
        <v>14882629.35</v>
      </c>
      <c r="C28" s="22"/>
    </row>
    <row r="29" spans="1:3" s="1" customFormat="1" x14ac:dyDescent="0.35">
      <c r="A29" s="23" t="s">
        <v>37</v>
      </c>
      <c r="B29" s="24">
        <f>SUM(B26:B28)</f>
        <v>14899306.92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49</v>
      </c>
      <c r="B32" s="27">
        <v>3170503.55</v>
      </c>
      <c r="C32" s="28"/>
    </row>
    <row r="33" spans="1:3" s="29" customFormat="1" x14ac:dyDescent="0.35">
      <c r="A33" s="26" t="s">
        <v>66</v>
      </c>
      <c r="B33" s="27">
        <v>0</v>
      </c>
      <c r="C33" s="28"/>
    </row>
    <row r="34" spans="1:3" s="29" customFormat="1" x14ac:dyDescent="0.35">
      <c r="A34" s="4" t="s">
        <v>51</v>
      </c>
      <c r="B34" s="27">
        <v>71997.8</v>
      </c>
      <c r="C34" s="28"/>
    </row>
    <row r="35" spans="1:3" s="29" customFormat="1" x14ac:dyDescent="0.35">
      <c r="A35" s="4" t="s">
        <v>58</v>
      </c>
      <c r="B35" s="27">
        <v>0</v>
      </c>
      <c r="C35" s="28"/>
    </row>
    <row r="36" spans="1:3" s="29" customFormat="1" x14ac:dyDescent="0.35">
      <c r="A36" s="66" t="s">
        <v>47</v>
      </c>
      <c r="B36" s="27">
        <v>393.6</v>
      </c>
      <c r="C36" s="28"/>
    </row>
    <row r="37" spans="1:3" s="29" customFormat="1" x14ac:dyDescent="0.35">
      <c r="A37" s="30" t="s">
        <v>38</v>
      </c>
      <c r="B37" s="31">
        <f>SUM(B32:B36)</f>
        <v>3242894.9499999997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53</v>
      </c>
      <c r="B40" s="27">
        <v>1954547.99</v>
      </c>
      <c r="C40" s="32"/>
    </row>
    <row r="41" spans="1:3" s="29" customFormat="1" x14ac:dyDescent="0.35">
      <c r="A41" s="26" t="s">
        <v>59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1954547.99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54</v>
      </c>
      <c r="B45" s="27">
        <v>3978283.34</v>
      </c>
      <c r="C45" s="44"/>
    </row>
    <row r="46" spans="1:3" s="29" customFormat="1" x14ac:dyDescent="0.35">
      <c r="A46" s="38" t="s">
        <v>11</v>
      </c>
      <c r="B46" s="27">
        <f>B45</f>
        <v>3978283.34</v>
      </c>
      <c r="C46" s="44"/>
    </row>
    <row r="47" spans="1:3" s="29" customFormat="1" x14ac:dyDescent="0.35">
      <c r="A47" s="4" t="s">
        <v>60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3978283.34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508796.71</v>
      </c>
      <c r="C53" s="28"/>
    </row>
    <row r="54" spans="1:3" s="29" customFormat="1" x14ac:dyDescent="0.35">
      <c r="A54" s="49" t="s">
        <v>16</v>
      </c>
      <c r="B54" s="27">
        <v>211987.12</v>
      </c>
      <c r="C54" s="28"/>
    </row>
    <row r="55" spans="1:3" s="29" customFormat="1" x14ac:dyDescent="0.35">
      <c r="A55" s="49" t="s">
        <v>17</v>
      </c>
      <c r="B55" s="27">
        <v>143730.82999999999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154443.32</v>
      </c>
      <c r="C57" s="28"/>
    </row>
    <row r="58" spans="1:3" s="29" customFormat="1" x14ac:dyDescent="0.35">
      <c r="A58" s="48" t="s">
        <v>20</v>
      </c>
      <c r="B58" s="27">
        <v>43757.87</v>
      </c>
      <c r="C58" s="28"/>
    </row>
    <row r="59" spans="1:3" s="29" customFormat="1" ht="29" x14ac:dyDescent="0.35">
      <c r="A59" s="48" t="s">
        <v>21</v>
      </c>
      <c r="B59" s="27">
        <v>84446.27</v>
      </c>
      <c r="C59" s="28"/>
    </row>
    <row r="60" spans="1:3" s="29" customFormat="1" x14ac:dyDescent="0.35">
      <c r="A60" s="45" t="s">
        <v>61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1147162.1200000001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64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1147162.1200000001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</row>
    <row r="75" spans="1:4" s="56" customFormat="1" x14ac:dyDescent="0.35">
      <c r="A75" s="79"/>
      <c r="B75" s="79"/>
      <c r="C75" s="55"/>
    </row>
    <row r="76" spans="1:4" s="29" customFormat="1" x14ac:dyDescent="0.35">
      <c r="A76" s="17" t="s">
        <v>68</v>
      </c>
      <c r="B76" s="57"/>
      <c r="C76" s="22"/>
    </row>
    <row r="77" spans="1:4" s="29" customFormat="1" x14ac:dyDescent="0.35">
      <c r="A77" s="58" t="s">
        <v>29</v>
      </c>
      <c r="B77" s="27">
        <v>1731.46</v>
      </c>
      <c r="C77" s="22"/>
    </row>
    <row r="78" spans="1:4" s="29" customFormat="1" x14ac:dyDescent="0.35">
      <c r="A78" s="58" t="s">
        <v>65</v>
      </c>
      <c r="B78" s="27">
        <v>256409.71</v>
      </c>
      <c r="C78" s="22"/>
    </row>
    <row r="79" spans="1:4" s="29" customFormat="1" x14ac:dyDescent="0.35">
      <c r="A79" s="58" t="s">
        <v>52</v>
      </c>
      <c r="B79" s="27">
        <v>16736898.58</v>
      </c>
      <c r="C79" s="22"/>
    </row>
    <row r="80" spans="1:4" s="29" customFormat="1" x14ac:dyDescent="0.35">
      <c r="A80" s="53" t="s">
        <v>45</v>
      </c>
      <c r="B80" s="59">
        <f>(B29+B37)-(B69+B74)</f>
        <v>16995039.75</v>
      </c>
      <c r="C80" s="22"/>
      <c r="D80" s="69"/>
    </row>
    <row r="81" spans="1:4" s="29" customFormat="1" x14ac:dyDescent="0.35">
      <c r="A81" s="60" t="s">
        <v>46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70</v>
      </c>
      <c r="B83" s="59">
        <f>696903.6+1266736.35</f>
        <v>1963639.9500000002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71</v>
      </c>
      <c r="B85" s="59">
        <f>19255.64+20121.83+0.01</f>
        <v>39377.480000000003</v>
      </c>
      <c r="C85" s="8"/>
      <c r="D85" s="2"/>
    </row>
    <row r="86" spans="1:4" s="29" customFormat="1" x14ac:dyDescent="0.35">
      <c r="A86" s="62" t="s">
        <v>32</v>
      </c>
      <c r="B86" s="65">
        <f>B83+B84+B85</f>
        <v>2003017.4300000002</v>
      </c>
      <c r="C86" s="1"/>
      <c r="D86" s="2"/>
    </row>
    <row r="87" spans="1:4" s="29" customFormat="1" x14ac:dyDescent="0.35">
      <c r="A87" s="76" t="s">
        <v>69</v>
      </c>
      <c r="B87" s="76"/>
      <c r="C87" s="1"/>
      <c r="D87" s="2"/>
    </row>
    <row r="88" spans="1:4" s="29" customFormat="1" x14ac:dyDescent="0.35">
      <c r="A88" s="76"/>
      <c r="B88" s="76"/>
      <c r="C88" s="1"/>
      <c r="D88" s="2"/>
    </row>
    <row r="89" spans="1:4" s="29" customFormat="1" x14ac:dyDescent="0.35">
      <c r="A89" s="76"/>
      <c r="B89" s="76"/>
      <c r="C89" s="70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55</v>
      </c>
    </row>
    <row r="93" spans="1:4" s="29" customFormat="1" x14ac:dyDescent="0.3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7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2022-01-07T14:02:30Z</cp:lastPrinted>
  <dcterms:created xsi:type="dcterms:W3CDTF">2021-09-23T15:15:02Z</dcterms:created>
  <dcterms:modified xsi:type="dcterms:W3CDTF">2022-01-07T20:05:04Z</dcterms:modified>
  <dc:language>pt-BR</dc:language>
</cp:coreProperties>
</file>