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2-SECOF\04.HDS\02.TRANSPARÊNCIA\2022\07 - Julho\"/>
    </mc:Choice>
  </mc:AlternateContent>
  <xr:revisionPtr revIDLastSave="0" documentId="13_ncr:1_{6C453D3D-BF1F-489C-BBC1-D30175F5A3CD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072022" sheetId="1" r:id="rId1"/>
  </sheets>
  <definedNames>
    <definedName name="_xlnm.Print_Area" localSheetId="0">'072022'!$A$1:$B$93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83" i="1" l="1"/>
  <c r="B85" i="1"/>
  <c r="B46" i="1"/>
  <c r="B37" i="1" l="1"/>
  <c r="B48" i="1" l="1"/>
  <c r="B29" i="1" l="1"/>
  <c r="B86" i="1" l="1"/>
  <c r="B74" i="1"/>
  <c r="B68" i="1"/>
  <c r="B61" i="1"/>
  <c r="B49" i="1"/>
  <c r="B42" i="1"/>
  <c r="B69" i="1" l="1"/>
  <c r="B80" i="1" s="1"/>
  <c r="D68" i="1" l="1"/>
</calcChain>
</file>

<file path=xl/sharedStrings.xml><?xml version="1.0" encoding="utf-8"?>
<sst xmlns="http://schemas.openxmlformats.org/spreadsheetml/2006/main" count="73" uniqueCount="73">
  <si>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</si>
  <si>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</si>
  <si>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</si>
  <si>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</si>
  <si>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</si>
  <si>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</si>
  <si>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</si>
  <si>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</si>
  <si>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</si>
  <si>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</si>
  <si>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</si>
  <si>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</si>
  <si>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</si>
  <si>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</si>
  <si>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</si>
  <si>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</si>
  <si>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</si>
  <si>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</si>
  <si>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</si>
  <si>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</si>
  <si>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</si>
  <si>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</si>
  <si>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</si>
  <si>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</si>
  <si>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</si>
  <si>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</si>
  <si>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</si>
  <si>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</si>
  <si>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</si>
  <si>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</si>
  <si>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</si>
  <si>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8.2 Glosa - não cumprimento das metas</t>
  </si>
  <si>
    <t>TOTAL DAS GLOSAS</t>
  </si>
  <si>
    <t>NOME DO ÓRGÃO PÚBLICO/CONTRATANTE: SECRETARIA DE ESTADO DA SAÚDE - GOIAS</t>
  </si>
  <si>
    <t>CNPJ:  02.529.964/0001-57</t>
  </si>
  <si>
    <t>NOME DA ORGANIZAÇÃO SOCIAL/CONTRATADA: ASSOCIAÇÃO DE GESTÃO INOVAÇÃO E RESULTADOS EM SAÚDE</t>
  </si>
  <si>
    <t>CNPJ: 05.029.600/0002-87</t>
  </si>
  <si>
    <t>SALDO ANTERIOR</t>
  </si>
  <si>
    <t>TOTAL DE ENTRADAS</t>
  </si>
  <si>
    <t>TOTAL DOS RESGATES</t>
  </si>
  <si>
    <t>TOTAL DAS APLICAÇÕES FINANCEIRAS</t>
  </si>
  <si>
    <t>TOTAL DE PAGAMENTOS - CUSTEIO</t>
  </si>
  <si>
    <t>TOTAL DE PAGAMENTOS - INVESTIMENTO</t>
  </si>
  <si>
    <t>TOTAL GERAL DOS PAGAMENTOS</t>
  </si>
  <si>
    <t>TOTAL VALORES DEVOLVIDOS</t>
  </si>
  <si>
    <t>SALDO BANCÁRIO FINAL :</t>
  </si>
  <si>
    <t>Fonte: Extratos bancários e Relatorio SIPEF/BRGAAP.</t>
  </si>
  <si>
    <t>CNPJ: 05.029.600/0004-49</t>
  </si>
  <si>
    <t xml:space="preserve">2.1 Repasse - CUSTEIO Banco CEF 0447-6 </t>
  </si>
  <si>
    <t>1.3 Aplicações financeiras - CUSTEIO Banco ITAÚ 31.900-5; 31.800-7</t>
  </si>
  <si>
    <t>2.3 Rendimento sobre Aplicação Financeiras - CUSTEIO Banco ITAÚ 31.900-5; 31.800-7</t>
  </si>
  <si>
    <t>7.3 Aplicações Financeiras - CUSTEIO Banco ITAÚ 31.900-5; 31.800-7</t>
  </si>
  <si>
    <t>3.1 Resgate Aplicação - CUSTEIO Banco ITAÚ 31.900-5;  31.800-7</t>
  </si>
  <si>
    <t>4.1 Aplicação Financeira - CUSTEIO Banco ITAÚ 31.900-5; 31.800-7</t>
  </si>
  <si>
    <t xml:space="preserve">3.2 Resgate Aplicação - INVESTIMENTO </t>
  </si>
  <si>
    <t>4.2 Aplicação Financeira  - INVESTIMENTO</t>
  </si>
  <si>
    <t>NOME DA UNIDADE GERIDA: HOSPITAL ESTADUAL DE DERMATOLOGIA SANITÁRIA COLÔNIA SANTA MARTA - HDS</t>
  </si>
  <si>
    <t>1.2 Banco conta movimento -  CUSTEIO Banco ITAÚ 31.900-5; 31.800-7</t>
  </si>
  <si>
    <t xml:space="preserve">5.2.4 Outros </t>
  </si>
  <si>
    <t>7.2. Banco Conta Movimento - CUSTEIO Banco ITAÚ 31.900-5; 31.800-7</t>
  </si>
  <si>
    <t xml:space="preserve">2.2 Repasse - INVESTIMENTO  </t>
  </si>
  <si>
    <t>9.Nota Explicativa: Banco Itaú 31900-5 - Contrato de Gestão; Banco Itaú 31800-7 - Fundo Rescisório; Banco Caixa 447-6  - Recebimento de Repasse; Caixa - Caixa da Tesouraria</t>
  </si>
  <si>
    <t xml:space="preserve">8.1 Glosa - servidores cedidos </t>
  </si>
  <si>
    <t>8.3 Glosa - Fatura Enel</t>
  </si>
  <si>
    <t>GERÊNCIA CORPORATIVA FINANCEIRA:                                                                                      GERÊNCIA CORPORATIVA CONTABÍL:</t>
  </si>
  <si>
    <t xml:space="preserve">5.1.8 Outros - </t>
  </si>
  <si>
    <t>VIGÊNCIA DO CONTRATO DE GESTÃO:    INÍCIO 28/03/2022       E      TÉRMINO 27/03/2023</t>
  </si>
  <si>
    <t>2.4 Rendimento sobre Aplicação Financeiras - INVESTIMENTO  Banco ITAÚ 31.900-5</t>
  </si>
  <si>
    <t>CONTRATO DE GESTÃO/ADITIVO:     Nº 002/2013                          9° TERMO ADITIVO</t>
  </si>
  <si>
    <t>Competência: 07/2022</t>
  </si>
  <si>
    <t>2.5 Outras entradas - Ressarcimento de despesa</t>
  </si>
  <si>
    <t>7.SALDO BANCÁRIO FINAL EM 31/07/2022</t>
  </si>
  <si>
    <t>Goiânia, 08 de agosto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</si>
</sst>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0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7" fillId="0" borderId="0" applyBorder="0" applyProtection="0"/>
  </cellStyleXfs>
  <cellXfs count="83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0" fillId="3" borderId="1" xfId="0" applyFont="1" applyFill="1" applyBorder="1"/>
    <xf numFmtId="4" fontId="0" fillId="0" borderId="0" xfId="0" applyNumberFormat="1" applyFont="1" applyBorder="1" applyAlignment="1">
      <alignment horizontal="right"/>
    </xf>
    <xf numFmtId="0" fontId="0" fillId="3" borderId="1" xfId="0" applyFont="1" applyFill="1" applyBorder="1" applyAlignment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Border="1" applyAlignment="1">
      <alignment horizontal="right"/>
    </xf>
    <xf numFmtId="0" fontId="2" fillId="0" borderId="0" xfId="0" applyFont="1"/>
    <xf numFmtId="0" fontId="4" fillId="3" borderId="2" xfId="0" applyFont="1" applyFill="1" applyBorder="1" applyAlignment="1">
      <alignment horizontal="center" vertical="center"/>
    </xf>
    <xf numFmtId="0" fontId="6" fillId="3" borderId="2" xfId="0" applyFont="1" applyFill="1" applyBorder="1"/>
    <xf numFmtId="0" fontId="5" fillId="0" borderId="0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4" fontId="5" fillId="4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Border="1" applyAlignment="1">
      <alignment horizontal="center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5" fillId="3" borderId="1" xfId="0" applyFont="1" applyFill="1" applyBorder="1" applyAlignment="1">
      <alignment horizontal="left" vertical="center"/>
    </xf>
    <xf numFmtId="4" fontId="5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1" xfId="0" applyNumberFormat="1" applyFont="1" applyBorder="1" applyAlignment="1">
      <alignment vertical="center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0" fontId="6" fillId="3" borderId="1" xfId="0" applyFont="1" applyFill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5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horizontal="right"/>
    </xf>
    <xf numFmtId="0" fontId="2" fillId="3" borderId="1" xfId="0" applyFont="1" applyFill="1" applyBorder="1" applyAlignment="1">
      <alignment vertical="center" wrapText="1"/>
    </xf>
    <xf numFmtId="4" fontId="6" fillId="5" borderId="1" xfId="0" applyNumberFormat="1" applyFont="1" applyFill="1" applyBorder="1" applyAlignment="1">
      <alignment horizontal="right"/>
    </xf>
    <xf numFmtId="4" fontId="2" fillId="5" borderId="1" xfId="0" applyNumberFormat="1" applyFont="1" applyFill="1" applyBorder="1" applyAlignment="1">
      <alignment horizontal="right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4" fontId="5" fillId="3" borderId="1" xfId="0" applyNumberFormat="1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4" fontId="0" fillId="0" borderId="1" xfId="0" applyNumberFormat="1" applyFont="1" applyBorder="1" applyAlignment="1">
      <alignment horizontal="right"/>
    </xf>
    <xf numFmtId="0" fontId="5" fillId="6" borderId="1" xfId="0" applyFont="1" applyFill="1" applyBorder="1" applyAlignment="1">
      <alignment vertical="center"/>
    </xf>
    <xf numFmtId="4" fontId="5" fillId="6" borderId="1" xfId="0" applyNumberFormat="1" applyFont="1" applyFill="1" applyBorder="1" applyAlignment="1">
      <alignment horizontal="right"/>
    </xf>
    <xf numFmtId="0" fontId="5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4" fontId="5" fillId="6" borderId="1" xfId="1" applyNumberFormat="1" applyFont="1" applyFill="1" applyBorder="1" applyAlignment="1" applyProtection="1">
      <alignment vertical="center"/>
    </xf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0" fontId="5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5" fillId="5" borderId="1" xfId="1" applyNumberFormat="1" applyFont="1" applyFill="1" applyBorder="1" applyAlignment="1" applyProtection="1">
      <alignment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0" fontId="0" fillId="0" borderId="0" xfId="0" applyFont="1" applyBorder="1" applyAlignment="1">
      <alignment horizontal="right"/>
    </xf>
    <xf numFmtId="4" fontId="0" fillId="0" borderId="0" xfId="0" applyNumberFormat="1" applyFont="1" applyBorder="1"/>
    <xf numFmtId="17" fontId="0" fillId="0" borderId="0" xfId="0" applyNumberFormat="1" applyFont="1" applyBorder="1"/>
    <xf numFmtId="0" fontId="8" fillId="0" borderId="0" xfId="0" applyFont="1" applyAlignment="1">
      <alignment vertical="top"/>
    </xf>
    <xf numFmtId="0" fontId="0" fillId="0" borderId="0" xfId="0" applyAlignment="1">
      <alignment horizontal="right"/>
    </xf>
    <xf numFmtId="4" fontId="9" fillId="0" borderId="1" xfId="0" applyNumberFormat="1" applyFont="1" applyBorder="1" applyAlignment="1">
      <alignment vertical="center"/>
    </xf>
    <xf numFmtId="0" fontId="5" fillId="6" borderId="1" xfId="0" applyFont="1" applyFill="1" applyBorder="1" applyAlignment="1">
      <alignment horizontal="left" vertical="top" wrapText="1"/>
    </xf>
    <xf numFmtId="0" fontId="0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992440</xdr:colOff>
      <xdr:row>0</xdr:row>
      <xdr:rowOff>203366</xdr:rowOff>
    </xdr:from>
    <xdr:to>
      <xdr:col>1</xdr:col>
      <xdr:colOff>1335663</xdr:colOff>
      <xdr:row>0</xdr:row>
      <xdr:rowOff>1419018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F1AE69C-B03B-40B0-B489-92455477647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6569" t="6482"/>
        <a:stretch/>
      </xdr:blipFill>
      <xdr:spPr>
        <a:xfrm>
          <a:off x="992440" y="203366"/>
          <a:ext cx="7542118" cy="12188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93"/>
  <sheetViews>
    <sheetView showGridLines="0" tabSelected="1" topLeftCell="A61" zoomScale="95" zoomScaleNormal="95" zoomScaleSheetLayoutView="95" zoomScalePageLayoutView="70" workbookViewId="0">
      <selection activeCell="A16" sqref="A16"/>
    </sheetView>
  </sheetViews>
  <sheetFormatPr defaultColWidth="41.7109375" defaultRowHeight="15" x14ac:dyDescent="0.25"/>
  <cols>
    <col min="1" max="1" width="108" style="1" customWidth="1"/>
    <col min="2" max="2" width="45.7109375" style="1" customWidth="1"/>
    <col min="3" max="3" width="38.42578125" style="1" customWidth="1"/>
    <col min="4" max="4" width="41.7109375" style="2"/>
    <col min="5" max="1024" width="41.7109375" style="1"/>
  </cols>
  <sheetData>
    <row r="1" spans="1:3" ht="121.5" customHeight="1" x14ac:dyDescent="0.25">
      <c r="A1" s="79"/>
      <c r="B1" s="79"/>
    </row>
    <row r="2" spans="1:3" s="1" customFormat="1" x14ac:dyDescent="0.25">
      <c r="A2" s="80" t="s">
        <v>0</v>
      </c>
      <c r="B2" s="80"/>
      <c r="C2" s="2"/>
    </row>
    <row r="3" spans="1:3" s="1" customFormat="1" x14ac:dyDescent="0.25">
      <c r="A3" s="80"/>
      <c r="B3" s="80"/>
      <c r="C3" s="2"/>
    </row>
    <row r="4" spans="1:3" s="1" customFormat="1" x14ac:dyDescent="0.25">
      <c r="A4" s="80"/>
      <c r="B4" s="80"/>
      <c r="C4" s="2"/>
    </row>
    <row r="5" spans="1:3" s="1" customFormat="1" x14ac:dyDescent="0.25">
      <c r="A5" s="80"/>
      <c r="B5" s="80"/>
      <c r="C5" s="2"/>
    </row>
    <row r="6" spans="1:3" s="1" customFormat="1" x14ac:dyDescent="0.25">
      <c r="A6" s="80"/>
      <c r="B6" s="80"/>
      <c r="C6" s="2"/>
    </row>
    <row r="7" spans="1:3" s="1" customFormat="1" x14ac:dyDescent="0.25">
      <c r="A7" s="80"/>
      <c r="B7" s="80"/>
      <c r="C7" s="3"/>
    </row>
    <row r="8" spans="1:3" s="1" customFormat="1" ht="23.25" customHeight="1" x14ac:dyDescent="0.25">
      <c r="A8" s="81" t="s">
        <v>1</v>
      </c>
      <c r="B8" s="81"/>
      <c r="C8" s="3"/>
    </row>
    <row r="9" spans="1:3" s="1" customFormat="1" ht="23.25" customHeight="1" x14ac:dyDescent="0.25">
      <c r="A9" s="81"/>
      <c r="B9" s="81"/>
      <c r="C9" s="3"/>
    </row>
    <row r="10" spans="1:3" s="1" customFormat="1" x14ac:dyDescent="0.25">
      <c r="A10" s="82" t="s">
        <v>33</v>
      </c>
      <c r="B10" s="82"/>
      <c r="C10" s="2"/>
    </row>
    <row r="11" spans="1:3" s="1" customFormat="1" x14ac:dyDescent="0.25">
      <c r="A11" s="4" t="s">
        <v>34</v>
      </c>
      <c r="B11" s="5"/>
      <c r="C11" s="2"/>
    </row>
    <row r="12" spans="1:3" s="1" customFormat="1" x14ac:dyDescent="0.25">
      <c r="A12" s="75" t="s">
        <v>35</v>
      </c>
      <c r="B12" s="75"/>
      <c r="C12" s="6"/>
    </row>
    <row r="13" spans="1:3" s="1" customFormat="1" x14ac:dyDescent="0.25">
      <c r="A13" s="7" t="s">
        <v>36</v>
      </c>
      <c r="B13" s="5"/>
      <c r="C13" s="2"/>
    </row>
    <row r="14" spans="1:3" s="1" customFormat="1" x14ac:dyDescent="0.25">
      <c r="A14" s="75" t="s">
        <v>56</v>
      </c>
      <c r="B14" s="75"/>
      <c r="C14" s="8"/>
    </row>
    <row r="15" spans="1:3" s="1" customFormat="1" x14ac:dyDescent="0.25">
      <c r="A15" s="7" t="s">
        <v>47</v>
      </c>
      <c r="B15" s="5"/>
      <c r="C15" s="2"/>
    </row>
    <row r="16" spans="1:3" s="1" customFormat="1" x14ac:dyDescent="0.25">
      <c r="A16" s="9" t="s">
        <v>68</v>
      </c>
      <c r="B16" s="9"/>
      <c r="C16" s="6"/>
    </row>
    <row r="17" spans="1:3" s="1" customFormat="1" x14ac:dyDescent="0.25">
      <c r="A17" s="75" t="s">
        <v>66</v>
      </c>
      <c r="B17" s="75"/>
      <c r="C17" s="8"/>
    </row>
    <row r="18" spans="1:3" s="1" customFormat="1" x14ac:dyDescent="0.25">
      <c r="A18" s="7"/>
      <c r="B18" s="5"/>
      <c r="C18" s="8"/>
    </row>
    <row r="19" spans="1:3" s="13" customFormat="1" x14ac:dyDescent="0.25">
      <c r="A19" s="10" t="s">
        <v>2</v>
      </c>
      <c r="B19" s="39">
        <v>3767654.3</v>
      </c>
      <c r="C19" s="12"/>
    </row>
    <row r="20" spans="1:3" s="13" customFormat="1" x14ac:dyDescent="0.25">
      <c r="A20" s="10" t="s">
        <v>3</v>
      </c>
      <c r="B20" s="39">
        <v>0</v>
      </c>
      <c r="C20" s="12"/>
    </row>
    <row r="21" spans="1:3" s="13" customFormat="1" x14ac:dyDescent="0.25">
      <c r="A21" s="10"/>
      <c r="B21" s="11"/>
      <c r="C21" s="12"/>
    </row>
    <row r="22" spans="1:3" s="1" customFormat="1" ht="26.25" x14ac:dyDescent="0.25">
      <c r="A22" s="76" t="s">
        <v>4</v>
      </c>
      <c r="B22" s="76"/>
      <c r="C22" s="6"/>
    </row>
    <row r="23" spans="1:3" s="1" customFormat="1" ht="15.75" customHeight="1" x14ac:dyDescent="0.25">
      <c r="A23" s="14"/>
      <c r="B23" s="77" t="s">
        <v>5</v>
      </c>
      <c r="C23" s="6"/>
    </row>
    <row r="24" spans="1:3" s="1" customFormat="1" ht="14.25" customHeight="1" x14ac:dyDescent="0.25">
      <c r="A24" s="15" t="s">
        <v>69</v>
      </c>
      <c r="B24" s="77"/>
      <c r="C24" s="16"/>
    </row>
    <row r="25" spans="1:3" s="1" customFormat="1" x14ac:dyDescent="0.25">
      <c r="A25" s="17" t="s">
        <v>6</v>
      </c>
      <c r="B25" s="18"/>
      <c r="C25" s="19"/>
    </row>
    <row r="26" spans="1:3" s="1" customFormat="1" x14ac:dyDescent="0.25">
      <c r="A26" s="20" t="s">
        <v>7</v>
      </c>
      <c r="B26" s="27">
        <v>1731.46</v>
      </c>
      <c r="C26" s="22"/>
    </row>
    <row r="27" spans="1:3" s="1" customFormat="1" x14ac:dyDescent="0.25">
      <c r="A27" s="20" t="s">
        <v>57</v>
      </c>
      <c r="B27" s="27">
        <v>14942.17</v>
      </c>
      <c r="C27" s="22"/>
    </row>
    <row r="28" spans="1:3" s="1" customFormat="1" x14ac:dyDescent="0.25">
      <c r="A28" s="20" t="s">
        <v>49</v>
      </c>
      <c r="B28" s="27">
        <v>13793578.529999999</v>
      </c>
      <c r="C28" s="22"/>
    </row>
    <row r="29" spans="1:3" s="1" customFormat="1" x14ac:dyDescent="0.25">
      <c r="A29" s="23" t="s">
        <v>37</v>
      </c>
      <c r="B29" s="24">
        <f>SUM(B26:B28)</f>
        <v>13810252.16</v>
      </c>
      <c r="C29" s="22"/>
    </row>
    <row r="30" spans="1:3" s="1" customFormat="1" x14ac:dyDescent="0.25">
      <c r="A30" s="25"/>
      <c r="B30" s="21"/>
      <c r="C30" s="22"/>
    </row>
    <row r="31" spans="1:3" s="1" customFormat="1" x14ac:dyDescent="0.25">
      <c r="A31" s="17" t="s">
        <v>8</v>
      </c>
      <c r="B31" s="17"/>
      <c r="C31" s="16"/>
    </row>
    <row r="32" spans="1:3" s="1" customFormat="1" x14ac:dyDescent="0.25">
      <c r="A32" s="26" t="s">
        <v>48</v>
      </c>
      <c r="B32" s="27">
        <v>0</v>
      </c>
      <c r="C32" s="28"/>
    </row>
    <row r="33" spans="1:3" s="29" customFormat="1" x14ac:dyDescent="0.25">
      <c r="A33" s="26" t="s">
        <v>60</v>
      </c>
      <c r="B33" s="27">
        <v>0</v>
      </c>
      <c r="C33" s="28"/>
    </row>
    <row r="34" spans="1:3" s="29" customFormat="1" x14ac:dyDescent="0.25">
      <c r="A34" s="4" t="s">
        <v>50</v>
      </c>
      <c r="B34" s="27">
        <v>132470.73000000001</v>
      </c>
      <c r="C34" s="28"/>
    </row>
    <row r="35" spans="1:3" s="29" customFormat="1" x14ac:dyDescent="0.25">
      <c r="A35" s="4" t="s">
        <v>67</v>
      </c>
      <c r="B35" s="27">
        <v>544.67999999999995</v>
      </c>
      <c r="C35" s="28"/>
    </row>
    <row r="36" spans="1:3" s="29" customFormat="1" x14ac:dyDescent="0.25">
      <c r="A36" s="66" t="s">
        <v>70</v>
      </c>
      <c r="B36" s="27">
        <v>198.8</v>
      </c>
      <c r="C36" s="28"/>
    </row>
    <row r="37" spans="1:3" s="29" customFormat="1" x14ac:dyDescent="0.25">
      <c r="A37" s="30" t="s">
        <v>38</v>
      </c>
      <c r="B37" s="31">
        <f>SUM(B32:B36)</f>
        <v>133214.21</v>
      </c>
      <c r="C37" s="32"/>
    </row>
    <row r="38" spans="1:3" s="29" customFormat="1" x14ac:dyDescent="0.25">
      <c r="A38" s="33"/>
      <c r="B38" s="34"/>
      <c r="C38" s="32"/>
    </row>
    <row r="39" spans="1:3" s="29" customFormat="1" x14ac:dyDescent="0.25">
      <c r="A39" s="35" t="s">
        <v>9</v>
      </c>
      <c r="B39" s="36"/>
      <c r="C39" s="32"/>
    </row>
    <row r="40" spans="1:3" s="29" customFormat="1" x14ac:dyDescent="0.25">
      <c r="A40" s="67" t="s">
        <v>52</v>
      </c>
      <c r="B40" s="27">
        <v>1882643.87</v>
      </c>
      <c r="C40" s="32"/>
    </row>
    <row r="41" spans="1:3" s="29" customFormat="1" x14ac:dyDescent="0.25">
      <c r="A41" s="26" t="s">
        <v>54</v>
      </c>
      <c r="B41" s="27">
        <v>0</v>
      </c>
      <c r="C41" s="32"/>
    </row>
    <row r="42" spans="1:3" s="29" customFormat="1" x14ac:dyDescent="0.25">
      <c r="A42" s="30" t="s">
        <v>39</v>
      </c>
      <c r="B42" s="37">
        <f>B40+B41</f>
        <v>1882643.87</v>
      </c>
      <c r="C42" s="32"/>
    </row>
    <row r="43" spans="1:3" s="41" customFormat="1" x14ac:dyDescent="0.25">
      <c r="A43" s="38"/>
      <c r="B43" s="39"/>
      <c r="C43" s="40"/>
    </row>
    <row r="44" spans="1:3" s="29" customFormat="1" x14ac:dyDescent="0.25">
      <c r="A44" s="42" t="s">
        <v>10</v>
      </c>
      <c r="B44" s="43"/>
      <c r="C44" s="44"/>
    </row>
    <row r="45" spans="1:3" s="29" customFormat="1" x14ac:dyDescent="0.25">
      <c r="A45" s="45" t="s">
        <v>53</v>
      </c>
      <c r="B45" s="27">
        <v>29317.439999999999</v>
      </c>
      <c r="C45" s="44"/>
    </row>
    <row r="46" spans="1:3" s="29" customFormat="1" x14ac:dyDescent="0.25">
      <c r="A46" s="38" t="s">
        <v>11</v>
      </c>
      <c r="B46" s="73">
        <f>B45</f>
        <v>29317.439999999999</v>
      </c>
      <c r="C46" s="44"/>
    </row>
    <row r="47" spans="1:3" s="29" customFormat="1" x14ac:dyDescent="0.25">
      <c r="A47" s="4" t="s">
        <v>55</v>
      </c>
      <c r="B47" s="34">
        <v>0</v>
      </c>
      <c r="C47" s="44"/>
    </row>
    <row r="48" spans="1:3" s="29" customFormat="1" x14ac:dyDescent="0.25">
      <c r="A48" s="38" t="s">
        <v>12</v>
      </c>
      <c r="B48" s="34">
        <f>B47</f>
        <v>0</v>
      </c>
      <c r="C48" s="44"/>
    </row>
    <row r="49" spans="1:3" s="29" customFormat="1" x14ac:dyDescent="0.25">
      <c r="A49" s="35" t="s">
        <v>40</v>
      </c>
      <c r="B49" s="46">
        <f>B46+B48</f>
        <v>29317.439999999999</v>
      </c>
      <c r="C49" s="44"/>
    </row>
    <row r="50" spans="1:3" s="41" customFormat="1" x14ac:dyDescent="0.25">
      <c r="A50" s="38"/>
      <c r="B50" s="39"/>
      <c r="C50" s="40"/>
    </row>
    <row r="51" spans="1:3" s="29" customFormat="1" x14ac:dyDescent="0.25">
      <c r="A51" s="35" t="s">
        <v>13</v>
      </c>
      <c r="B51" s="47"/>
      <c r="C51" s="44"/>
    </row>
    <row r="52" spans="1:3" s="29" customFormat="1" x14ac:dyDescent="0.25">
      <c r="A52" s="35" t="s">
        <v>14</v>
      </c>
      <c r="B52" s="35"/>
      <c r="C52" s="16"/>
    </row>
    <row r="53" spans="1:3" s="29" customFormat="1" x14ac:dyDescent="0.25">
      <c r="A53" s="48" t="s">
        <v>15</v>
      </c>
      <c r="B53" s="27">
        <v>732989.06</v>
      </c>
      <c r="C53" s="28"/>
    </row>
    <row r="54" spans="1:3" s="29" customFormat="1" x14ac:dyDescent="0.25">
      <c r="A54" s="49" t="s">
        <v>16</v>
      </c>
      <c r="B54" s="27">
        <v>389806.26</v>
      </c>
      <c r="C54" s="28"/>
    </row>
    <row r="55" spans="1:3" s="29" customFormat="1" x14ac:dyDescent="0.25">
      <c r="A55" s="49" t="s">
        <v>17</v>
      </c>
      <c r="B55" s="27">
        <v>260487.62</v>
      </c>
      <c r="C55" s="28"/>
    </row>
    <row r="56" spans="1:3" s="29" customFormat="1" x14ac:dyDescent="0.25">
      <c r="A56" s="48" t="s">
        <v>18</v>
      </c>
      <c r="B56" s="27">
        <v>0</v>
      </c>
      <c r="C56" s="28"/>
    </row>
    <row r="57" spans="1:3" s="29" customFormat="1" x14ac:dyDescent="0.25">
      <c r="A57" s="48" t="s">
        <v>19</v>
      </c>
      <c r="B57" s="27">
        <v>92466.99</v>
      </c>
      <c r="C57" s="28"/>
    </row>
    <row r="58" spans="1:3" s="29" customFormat="1" x14ac:dyDescent="0.25">
      <c r="A58" s="48" t="s">
        <v>20</v>
      </c>
      <c r="B58" s="27">
        <v>240273.1</v>
      </c>
      <c r="C58" s="28"/>
    </row>
    <row r="59" spans="1:3" s="29" customFormat="1" ht="30" x14ac:dyDescent="0.25">
      <c r="A59" s="48" t="s">
        <v>21</v>
      </c>
      <c r="B59" s="27">
        <v>111794.91</v>
      </c>
      <c r="C59" s="28"/>
    </row>
    <row r="60" spans="1:3" s="29" customFormat="1" x14ac:dyDescent="0.25">
      <c r="A60" s="45" t="s">
        <v>65</v>
      </c>
      <c r="B60" s="27">
        <v>0</v>
      </c>
      <c r="C60" s="28"/>
    </row>
    <row r="61" spans="1:3" s="29" customFormat="1" x14ac:dyDescent="0.25">
      <c r="A61" s="38" t="s">
        <v>41</v>
      </c>
      <c r="B61" s="50">
        <f>SUM(B53:B60)</f>
        <v>1827817.94</v>
      </c>
      <c r="C61" s="28"/>
    </row>
    <row r="62" spans="1:3" s="29" customFormat="1" x14ac:dyDescent="0.25">
      <c r="A62" s="38"/>
      <c r="B62" s="51"/>
      <c r="C62" s="28"/>
    </row>
    <row r="63" spans="1:3" s="29" customFormat="1" x14ac:dyDescent="0.25">
      <c r="A63" s="35" t="s">
        <v>22</v>
      </c>
      <c r="B63" s="35"/>
      <c r="C63" s="32"/>
    </row>
    <row r="64" spans="1:3" s="29" customFormat="1" x14ac:dyDescent="0.25">
      <c r="A64" s="48" t="s">
        <v>23</v>
      </c>
      <c r="B64" s="27">
        <v>25707.3</v>
      </c>
      <c r="C64" s="32"/>
    </row>
    <row r="65" spans="1:5" s="29" customFormat="1" x14ac:dyDescent="0.25">
      <c r="A65" s="48" t="s">
        <v>24</v>
      </c>
      <c r="B65" s="34">
        <v>0</v>
      </c>
      <c r="C65" s="32"/>
    </row>
    <row r="66" spans="1:5" s="29" customFormat="1" x14ac:dyDescent="0.25">
      <c r="A66" s="45" t="s">
        <v>25</v>
      </c>
      <c r="B66" s="34">
        <v>0</v>
      </c>
      <c r="C66" s="32"/>
    </row>
    <row r="67" spans="1:5" s="29" customFormat="1" x14ac:dyDescent="0.25">
      <c r="A67" s="45" t="s">
        <v>58</v>
      </c>
      <c r="B67" s="34">
        <v>0</v>
      </c>
      <c r="C67" s="32"/>
    </row>
    <row r="68" spans="1:5" s="29" customFormat="1" x14ac:dyDescent="0.25">
      <c r="A68" s="38" t="s">
        <v>42</v>
      </c>
      <c r="B68" s="31">
        <f>B64+B65+B66+B67</f>
        <v>25707.3</v>
      </c>
      <c r="C68" s="44"/>
      <c r="D68" s="69">
        <f>B29+B37-B69</f>
        <v>12089941.130000001</v>
      </c>
    </row>
    <row r="69" spans="1:5" s="29" customFormat="1" ht="14.25" customHeight="1" x14ac:dyDescent="0.25">
      <c r="A69" s="38" t="s">
        <v>43</v>
      </c>
      <c r="B69" s="31">
        <f>B61+B68</f>
        <v>1853525.24</v>
      </c>
      <c r="C69" s="44"/>
    </row>
    <row r="70" spans="1:5" s="29" customFormat="1" x14ac:dyDescent="0.25">
      <c r="A70" s="38"/>
      <c r="B70" s="34"/>
      <c r="C70" s="44"/>
    </row>
    <row r="71" spans="1:5" s="29" customFormat="1" x14ac:dyDescent="0.25">
      <c r="A71" s="42" t="s">
        <v>26</v>
      </c>
      <c r="B71" s="43"/>
      <c r="C71" s="44"/>
      <c r="D71" s="69"/>
    </row>
    <row r="72" spans="1:5" s="29" customFormat="1" x14ac:dyDescent="0.25">
      <c r="A72" s="48" t="s">
        <v>27</v>
      </c>
      <c r="B72" s="34">
        <v>0</v>
      </c>
      <c r="C72" s="32"/>
      <c r="D72" s="69"/>
      <c r="E72" s="70"/>
    </row>
    <row r="73" spans="1:5" s="29" customFormat="1" x14ac:dyDescent="0.25">
      <c r="A73" s="48" t="s">
        <v>28</v>
      </c>
      <c r="B73" s="52">
        <v>0</v>
      </c>
      <c r="C73" s="2"/>
      <c r="D73" s="69"/>
    </row>
    <row r="74" spans="1:5" s="29" customFormat="1" x14ac:dyDescent="0.25">
      <c r="A74" s="53" t="s">
        <v>44</v>
      </c>
      <c r="B74" s="54">
        <f>B72+B73</f>
        <v>0</v>
      </c>
      <c r="C74" s="2"/>
    </row>
    <row r="75" spans="1:5" s="56" customFormat="1" x14ac:dyDescent="0.25">
      <c r="A75" s="78"/>
      <c r="B75" s="78"/>
      <c r="C75" s="55"/>
    </row>
    <row r="76" spans="1:5" s="29" customFormat="1" x14ac:dyDescent="0.25">
      <c r="A76" s="17" t="s">
        <v>71</v>
      </c>
      <c r="B76" s="57"/>
      <c r="C76" s="22"/>
    </row>
    <row r="77" spans="1:5" s="29" customFormat="1" x14ac:dyDescent="0.25">
      <c r="A77" s="58" t="s">
        <v>29</v>
      </c>
      <c r="B77" s="27">
        <v>1731.46</v>
      </c>
      <c r="C77" s="22"/>
      <c r="D77" s="69"/>
    </row>
    <row r="78" spans="1:5" s="29" customFormat="1" x14ac:dyDescent="0.25">
      <c r="A78" s="58" t="s">
        <v>59</v>
      </c>
      <c r="B78" s="27">
        <v>14953.24</v>
      </c>
      <c r="C78" s="22"/>
      <c r="D78" s="69"/>
    </row>
    <row r="79" spans="1:5" s="29" customFormat="1" x14ac:dyDescent="0.25">
      <c r="A79" s="58" t="s">
        <v>51</v>
      </c>
      <c r="B79" s="27">
        <v>12073256.43</v>
      </c>
      <c r="C79" s="22"/>
    </row>
    <row r="80" spans="1:5" s="29" customFormat="1" x14ac:dyDescent="0.25">
      <c r="A80" s="53" t="s">
        <v>45</v>
      </c>
      <c r="B80" s="59">
        <f>(B29+B37)-(B69+B74)</f>
        <v>12089941.130000001</v>
      </c>
      <c r="C80" s="22"/>
      <c r="D80" s="69"/>
    </row>
    <row r="81" spans="1:5" s="29" customFormat="1" x14ac:dyDescent="0.25">
      <c r="A81" s="60" t="s">
        <v>46</v>
      </c>
      <c r="B81" s="61"/>
      <c r="C81" s="8"/>
      <c r="D81" s="2"/>
    </row>
    <row r="82" spans="1:5" s="29" customFormat="1" x14ac:dyDescent="0.25">
      <c r="A82" s="62" t="s">
        <v>30</v>
      </c>
      <c r="B82" s="63"/>
      <c r="C82" s="8"/>
      <c r="D82" s="2"/>
      <c r="E82" s="70"/>
    </row>
    <row r="83" spans="1:5" s="29" customFormat="1" x14ac:dyDescent="0.25">
      <c r="A83" s="64" t="s">
        <v>62</v>
      </c>
      <c r="B83" s="59">
        <f>690681.54+661762.52+680027.5+663789.52</f>
        <v>2696261.08</v>
      </c>
      <c r="C83" s="8"/>
      <c r="D83" s="2"/>
    </row>
    <row r="84" spans="1:5" s="29" customFormat="1" x14ac:dyDescent="0.25">
      <c r="A84" s="64" t="s">
        <v>31</v>
      </c>
      <c r="B84" s="59">
        <v>0</v>
      </c>
      <c r="C84" s="8"/>
      <c r="D84" s="2"/>
    </row>
    <row r="85" spans="1:5" s="29" customFormat="1" x14ac:dyDescent="0.25">
      <c r="A85" s="64" t="s">
        <v>63</v>
      </c>
      <c r="B85" s="59">
        <f>11353.46+14545.78+23223.31+24155.02</f>
        <v>73277.570000000007</v>
      </c>
      <c r="C85" s="8"/>
      <c r="D85" s="2"/>
    </row>
    <row r="86" spans="1:5" s="29" customFormat="1" x14ac:dyDescent="0.25">
      <c r="A86" s="62" t="s">
        <v>32</v>
      </c>
      <c r="B86" s="65">
        <f>B83+B84+B85</f>
        <v>2769538.65</v>
      </c>
      <c r="C86" s="1"/>
      <c r="D86" s="2"/>
    </row>
    <row r="87" spans="1:5" s="29" customFormat="1" x14ac:dyDescent="0.25">
      <c r="A87" s="74" t="s">
        <v>61</v>
      </c>
      <c r="B87" s="74"/>
      <c r="C87" s="1"/>
      <c r="D87" s="2"/>
    </row>
    <row r="88" spans="1:5" s="29" customFormat="1" x14ac:dyDescent="0.25">
      <c r="A88" s="74"/>
      <c r="B88" s="74"/>
      <c r="C88" s="1"/>
      <c r="D88" s="2"/>
    </row>
    <row r="89" spans="1:5" s="29" customFormat="1" x14ac:dyDescent="0.25">
      <c r="A89" s="74"/>
      <c r="B89" s="74"/>
      <c r="C89" s="1"/>
      <c r="D89" s="2"/>
    </row>
    <row r="90" spans="1:5" x14ac:dyDescent="0.25">
      <c r="A90" s="71" t="s">
        <v>64</v>
      </c>
      <c r="B90" s="72" t="s">
        <v>72</v>
      </c>
    </row>
    <row r="91" spans="1:5" x14ac:dyDescent="0.25">
      <c r="A91"/>
      <c r="B91" s="72"/>
    </row>
    <row r="92" spans="1:5" x14ac:dyDescent="0.25">
      <c r="A92" s="29"/>
      <c r="B92" s="68"/>
    </row>
    <row r="93" spans="1:5" s="29" customFormat="1" x14ac:dyDescent="0.25">
      <c r="A93" s="1"/>
      <c r="B93" s="1"/>
      <c r="C93" s="1"/>
      <c r="D93" s="2"/>
    </row>
  </sheetData>
  <mergeCells count="11">
    <mergeCell ref="A1:B1"/>
    <mergeCell ref="A2:B7"/>
    <mergeCell ref="A8:B9"/>
    <mergeCell ref="A10:B10"/>
    <mergeCell ref="A12:B12"/>
    <mergeCell ref="A87:B89"/>
    <mergeCell ref="A14:B14"/>
    <mergeCell ref="A22:B22"/>
    <mergeCell ref="B23:B24"/>
    <mergeCell ref="A75:B75"/>
    <mergeCell ref="A17:B17"/>
  </mergeCells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48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072022</vt:lpstr>
      <vt:lpstr>'072022'!Area_de_impressao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Denise Mendes</cp:lastModifiedBy>
  <cp:revision>1</cp:revision>
  <cp:lastPrinted>2022-06-09T13:50:12Z</cp:lastPrinted>
  <dcterms:created xsi:type="dcterms:W3CDTF">2021-09-23T15:15:02Z</dcterms:created>
  <dcterms:modified xsi:type="dcterms:W3CDTF">2022-08-08T20:04:38Z</dcterms:modified>
  <dc:language>pt-BR</dc:language>
</cp:coreProperties>
</file>