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-SUFIN\02-SECOF\11.HECAD\01.TRANSPARENCIA\2022\01- Janeiro\"/>
    </mc:Choice>
  </mc:AlternateContent>
  <xr:revisionPtr revIDLastSave="0" documentId="13_ncr:1_{E00CA33F-0720-4B63-AC4E-EDDA1DB7F01F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12022" sheetId="1" r:id="rId1"/>
  </sheets>
  <definedNames>
    <definedName name="_xlnm.Print_Area" localSheetId="0">'012022'!$A$1:$B$90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8" i="1" l="1"/>
  <c r="B53" i="1"/>
  <c r="B54" i="1"/>
  <c r="B27" i="1"/>
  <c r="B61" i="1" l="1"/>
  <c r="B29" i="1" l="1"/>
  <c r="B37" i="1" l="1"/>
  <c r="B86" i="1" l="1"/>
  <c r="B74" i="1"/>
  <c r="B68" i="1"/>
  <c r="B69" i="1" s="1"/>
  <c r="B48" i="1"/>
  <c r="B46" i="1"/>
  <c r="B80" i="1" l="1"/>
  <c r="B49" i="1"/>
  <c r="B42" i="1"/>
</calcChain>
</file>

<file path=xl/sharedStrings.xml><?xml version="1.0" encoding="utf-8"?>
<sst xmlns="http://schemas.openxmlformats.org/spreadsheetml/2006/main" count="72" uniqueCount="72">
  <si>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</si>
  <si>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</si>
  <si>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</si>
  <si>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</si>
  <si>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</si>
  <si>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</si>
  <si>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</si>
  <si>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</si>
  <si>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</si>
  <si>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</si>
  <si>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</si>
  <si>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</si>
  <si>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</si>
  <si>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</si>
  <si>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</si>
  <si>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</si>
  <si>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</si>
  <si>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</si>
  <si>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</si>
  <si>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</si>
  <si>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</si>
  <si>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</si>
  <si>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</si>
  <si>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</si>
  <si>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</si>
  <si>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</si>
  <si>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</si>
  <si>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</si>
  <si>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</si>
  <si>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</si>
  <si>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</si>
  <si>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</si>
  <si>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</si>
  <si>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</si>
  <si>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</si>
  <si>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</si>
  <si>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</si>
  <si>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</si>
  <si>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</si>
  <si>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</si>
  <si>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</si>
  <si>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</si>
  <si>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</si>
  <si>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</si>
  <si>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</si>
  <si>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5.2.4 Outros </t>
  </si>
  <si>
    <t xml:space="preserve">5.2.1 Aquisições de Bens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</si>
  <si>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</si>
  <si>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</si>
  <si>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</si>
  <si>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</si>
  <si>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</si>
  <si>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</si>
  <si>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</si>
  <si>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 xml:space="preserve">4.2 Aplicação Financeira  - INVESTIMENTO </t>
  </si>
  <si>
    <t>CNPJ: 05.029.600/0009-53</t>
  </si>
  <si>
    <t>CONTRATO DE GESTÃO/ADITIVO Nº: N/C</t>
  </si>
  <si>
    <t>VIGÊNCIA DO CONTRATO DE GESTÃO/TERMO ADITIVO:  N/C</t>
  </si>
  <si>
    <t>6.1 Valores Devolvidos à Contratante - CUSTEIO</t>
  </si>
  <si>
    <t>NOME DA UNIDADE GERIDA: HOSPITAL ESTADUAL DA CRIANÇA E DO ADOLESCENTE - HECAD</t>
  </si>
  <si>
    <t>Competência: 01/2022</t>
  </si>
  <si>
    <t>2.5 Outras entradas -Estornos/Reembolso de Despesas e Emprestimos AGIR</t>
  </si>
  <si>
    <t>5.1.8 Outros - Reembolso de Despesas e Devolução Emprestimo AGIR</t>
  </si>
  <si>
    <t>7.2. Banco Conta Movimento  - CUSTEIO e INVESTIMENTO (Banco Itaú 31.810-6 e Banco Itaú 31.804-9)</t>
  </si>
  <si>
    <t>7.3 Aplicações Financeiras  - CUSTEIO e INVESTIMENTO (Banco Itaú 31.810-6 e Banco Itaú 31.804-9)</t>
  </si>
  <si>
    <t>4.1 Aplicação Financeira - CUSTEIO (Banco Itaú 31.810-6 e Banco Itaú 31.804-9)</t>
  </si>
  <si>
    <t>3.1 Resgate Aplicação - CUSTEIO (Banco Itaú 31.810-6 e Banco Itaú 31.804-9)</t>
  </si>
  <si>
    <t>1.2 Banco conta movimento - CUSTEIO e INVESTIMENTO (Banco Itaú 31.810-6)</t>
  </si>
  <si>
    <t>1.3 Aplicações financeiras  - CUSTEIO e INVESTIMENTO (Banco Itaú 31.810-6)</t>
  </si>
  <si>
    <t>9.Nota Explicativa: as contas bancárias que componhe os saldos: Banco Itaú 31.810-6 e 31.804-9 CUSTEIO/INVESTIMENTO/FUNDO RESCISÓRIO                                                                                               Banco CEF 472-7 Recebimento de Repasses</t>
  </si>
  <si>
    <t>7.SALDO BANCÁRIO FINAL EM 31/01/2022</t>
  </si>
  <si>
    <t>Goiânia, 18 de fevereiro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</si>
</sst>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5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2608852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1459" cy="15923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topLeftCell="A61" zoomScale="70" zoomScaleNormal="70" zoomScaleSheetLayoutView="70" zoomScalePageLayoutView="70" workbookViewId="0">
      <selection activeCell="A88" sqref="A88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1"/>
      <c r="B1" s="71"/>
    </row>
    <row r="2" spans="1:3" s="1" customFormat="1" x14ac:dyDescent="0.35">
      <c r="A2" s="72" t="s">
        <v>0</v>
      </c>
      <c r="B2" s="72"/>
      <c r="C2" s="2"/>
    </row>
    <row r="3" spans="1:3" s="1" customFormat="1" x14ac:dyDescent="0.35">
      <c r="A3" s="72"/>
      <c r="B3" s="72"/>
      <c r="C3" s="2"/>
    </row>
    <row r="4" spans="1:3" s="1" customFormat="1" x14ac:dyDescent="0.35">
      <c r="A4" s="72"/>
      <c r="B4" s="72"/>
      <c r="C4" s="2"/>
    </row>
    <row r="5" spans="1:3" s="1" customFormat="1" x14ac:dyDescent="0.35">
      <c r="A5" s="72"/>
      <c r="B5" s="72"/>
      <c r="C5" s="2"/>
    </row>
    <row r="6" spans="1:3" s="1" customFormat="1" x14ac:dyDescent="0.35">
      <c r="A6" s="72"/>
      <c r="B6" s="72"/>
      <c r="C6" s="2"/>
    </row>
    <row r="7" spans="1:3" s="1" customFormat="1" x14ac:dyDescent="0.35">
      <c r="A7" s="72"/>
      <c r="B7" s="72"/>
      <c r="C7" s="3"/>
    </row>
    <row r="8" spans="1:3" s="1" customFormat="1" ht="23.25" customHeight="1" x14ac:dyDescent="0.35">
      <c r="A8" s="73" t="s">
        <v>1</v>
      </c>
      <c r="B8" s="73"/>
      <c r="C8" s="3"/>
    </row>
    <row r="9" spans="1:3" s="1" customFormat="1" ht="23.25" customHeight="1" x14ac:dyDescent="0.35">
      <c r="A9" s="73"/>
      <c r="B9" s="73"/>
      <c r="C9" s="3"/>
    </row>
    <row r="10" spans="1:3" s="1" customFormat="1" x14ac:dyDescent="0.35">
      <c r="A10" s="74" t="s">
        <v>40</v>
      </c>
      <c r="B10" s="74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5" t="s">
        <v>29</v>
      </c>
      <c r="B12" s="65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5" t="s">
        <v>59</v>
      </c>
      <c r="B14" s="65"/>
      <c r="C14" s="8"/>
    </row>
    <row r="15" spans="1:3" s="1" customFormat="1" x14ac:dyDescent="0.35">
      <c r="A15" s="7" t="s">
        <v>55</v>
      </c>
      <c r="B15" s="5"/>
      <c r="C15" s="2"/>
    </row>
    <row r="16" spans="1:3" s="1" customFormat="1" x14ac:dyDescent="0.35">
      <c r="A16" s="9" t="s">
        <v>56</v>
      </c>
      <c r="B16" s="61"/>
      <c r="C16" s="8"/>
    </row>
    <row r="17" spans="1:3" s="1" customFormat="1" x14ac:dyDescent="0.35">
      <c r="A17" s="69" t="s">
        <v>57</v>
      </c>
      <c r="B17" s="70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50</v>
      </c>
      <c r="B19" s="21">
        <v>9151258.8200000003</v>
      </c>
      <c r="C19" s="12"/>
    </row>
    <row r="20" spans="1:3" s="13" customFormat="1" x14ac:dyDescent="0.35">
      <c r="A20" s="10" t="s">
        <v>51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66" t="s">
        <v>2</v>
      </c>
      <c r="B22" s="66"/>
      <c r="C22" s="6"/>
    </row>
    <row r="23" spans="1:3" s="1" customFormat="1" ht="11.25" customHeight="1" x14ac:dyDescent="0.35">
      <c r="A23" s="14"/>
      <c r="B23" s="67" t="s">
        <v>49</v>
      </c>
      <c r="C23" s="6"/>
    </row>
    <row r="24" spans="1:3" s="1" customFormat="1" ht="14.25" customHeight="1" x14ac:dyDescent="0.35">
      <c r="A24" s="15" t="s">
        <v>60</v>
      </c>
      <c r="B24" s="67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58">
        <v>0</v>
      </c>
      <c r="C26" s="22"/>
    </row>
    <row r="27" spans="1:3" s="1" customFormat="1" x14ac:dyDescent="0.35">
      <c r="A27" s="20" t="s">
        <v>67</v>
      </c>
      <c r="B27" s="58">
        <f>14992.98+10</f>
        <v>15002.98</v>
      </c>
      <c r="C27" s="22"/>
    </row>
    <row r="28" spans="1:3" s="1" customFormat="1" x14ac:dyDescent="0.35">
      <c r="A28" s="20" t="s">
        <v>68</v>
      </c>
      <c r="B28" s="58">
        <v>486029.75</v>
      </c>
      <c r="C28" s="22"/>
    </row>
    <row r="29" spans="1:3" s="1" customFormat="1" x14ac:dyDescent="0.35">
      <c r="A29" s="23" t="s">
        <v>31</v>
      </c>
      <c r="B29" s="62">
        <f>B27+B28+B26</f>
        <v>501032.73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41</v>
      </c>
      <c r="B32" s="21">
        <v>12961691.560000001</v>
      </c>
      <c r="C32" s="26"/>
    </row>
    <row r="33" spans="1:3" s="27" customFormat="1" x14ac:dyDescent="0.35">
      <c r="A33" s="25" t="s">
        <v>42</v>
      </c>
      <c r="B33" s="21">
        <v>0</v>
      </c>
      <c r="C33" s="26"/>
    </row>
    <row r="34" spans="1:3" s="27" customFormat="1" x14ac:dyDescent="0.35">
      <c r="A34" s="4" t="s">
        <v>43</v>
      </c>
      <c r="B34" s="21">
        <v>8664.2099999999991</v>
      </c>
      <c r="C34" s="26"/>
    </row>
    <row r="35" spans="1:3" s="27" customFormat="1" x14ac:dyDescent="0.35">
      <c r="A35" s="4" t="s">
        <v>44</v>
      </c>
      <c r="B35" s="21">
        <v>0</v>
      </c>
      <c r="C35" s="26"/>
    </row>
    <row r="36" spans="1:3" s="27" customFormat="1" x14ac:dyDescent="0.35">
      <c r="A36" s="4" t="s">
        <v>61</v>
      </c>
      <c r="B36" s="21">
        <v>453305.18</v>
      </c>
      <c r="C36" s="26"/>
    </row>
    <row r="37" spans="1:3" s="27" customFormat="1" x14ac:dyDescent="0.35">
      <c r="A37" s="28" t="s">
        <v>32</v>
      </c>
      <c r="B37" s="62">
        <f>SUM(B32:B36)</f>
        <v>13423660.950000001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66</v>
      </c>
      <c r="B40" s="21">
        <v>3108479.18</v>
      </c>
      <c r="C40" s="29"/>
    </row>
    <row r="41" spans="1:3" s="27" customFormat="1" x14ac:dyDescent="0.35">
      <c r="A41" s="25" t="s">
        <v>53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3108479.18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65</v>
      </c>
      <c r="B45" s="21">
        <v>10606015.58</v>
      </c>
      <c r="C45" s="40"/>
    </row>
    <row r="46" spans="1:3" s="27" customFormat="1" x14ac:dyDescent="0.35">
      <c r="A46" s="34" t="s">
        <v>8</v>
      </c>
      <c r="B46" s="21">
        <f>B45</f>
        <v>10606015.58</v>
      </c>
      <c r="C46" s="40"/>
    </row>
    <row r="47" spans="1:3" s="27" customFormat="1" x14ac:dyDescent="0.35">
      <c r="A47" s="4" t="s">
        <v>54</v>
      </c>
      <c r="B47" s="21">
        <v>0</v>
      </c>
      <c r="C47" s="40"/>
    </row>
    <row r="48" spans="1:3" s="27" customFormat="1" x14ac:dyDescent="0.35">
      <c r="A48" s="34" t="s">
        <v>9</v>
      </c>
      <c r="B48" s="21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10606015.58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f>1663385.4+22282.13</f>
        <v>1685667.5299999998</v>
      </c>
      <c r="C53" s="26"/>
    </row>
    <row r="54" spans="1:3" s="27" customFormat="1" x14ac:dyDescent="0.35">
      <c r="A54" s="44" t="s">
        <v>13</v>
      </c>
      <c r="B54" s="21">
        <f>258124.99</f>
        <v>258124.99</v>
      </c>
      <c r="C54" s="26"/>
    </row>
    <row r="55" spans="1:3" s="27" customFormat="1" x14ac:dyDescent="0.35">
      <c r="A55" s="44" t="s">
        <v>14</v>
      </c>
      <c r="B55" s="21">
        <v>114239.7</v>
      </c>
      <c r="C55" s="26"/>
    </row>
    <row r="56" spans="1:3" s="27" customFormat="1" x14ac:dyDescent="0.35">
      <c r="A56" s="43" t="s">
        <v>15</v>
      </c>
      <c r="B56" s="21">
        <v>0</v>
      </c>
      <c r="C56" s="26"/>
    </row>
    <row r="57" spans="1:3" s="27" customFormat="1" x14ac:dyDescent="0.35">
      <c r="A57" s="43" t="s">
        <v>16</v>
      </c>
      <c r="B57" s="21">
        <v>1988.29</v>
      </c>
      <c r="C57" s="26"/>
    </row>
    <row r="58" spans="1:3" s="27" customFormat="1" x14ac:dyDescent="0.35">
      <c r="A58" s="43" t="s">
        <v>17</v>
      </c>
      <c r="B58" s="21">
        <f>193034.44+4088.96</f>
        <v>197123.4</v>
      </c>
      <c r="C58" s="26"/>
    </row>
    <row r="59" spans="1:3" s="27" customFormat="1" ht="29" x14ac:dyDescent="0.35">
      <c r="A59" s="43" t="s">
        <v>18</v>
      </c>
      <c r="B59" s="21">
        <v>163723</v>
      </c>
      <c r="C59" s="26"/>
    </row>
    <row r="60" spans="1:3" s="27" customFormat="1" x14ac:dyDescent="0.35">
      <c r="A60" s="41" t="s">
        <v>62</v>
      </c>
      <c r="B60" s="21">
        <v>897800.77</v>
      </c>
      <c r="C60" s="26"/>
    </row>
    <row r="61" spans="1:3" s="27" customFormat="1" x14ac:dyDescent="0.35">
      <c r="A61" s="34" t="s">
        <v>34</v>
      </c>
      <c r="B61" s="62">
        <f>SUM(B53:B60)</f>
        <v>3318667.6799999997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46</v>
      </c>
      <c r="B64" s="21">
        <v>0</v>
      </c>
      <c r="C64" s="29"/>
    </row>
    <row r="65" spans="1:3" s="27" customFormat="1" x14ac:dyDescent="0.35">
      <c r="A65" s="43" t="s">
        <v>20</v>
      </c>
      <c r="B65" s="21">
        <v>0</v>
      </c>
      <c r="C65" s="29"/>
    </row>
    <row r="66" spans="1:3" s="27" customFormat="1" x14ac:dyDescent="0.35">
      <c r="A66" s="41" t="s">
        <v>21</v>
      </c>
      <c r="B66" s="21">
        <v>0</v>
      </c>
      <c r="C66" s="29"/>
    </row>
    <row r="67" spans="1:3" s="27" customFormat="1" x14ac:dyDescent="0.35">
      <c r="A67" s="41" t="s">
        <v>45</v>
      </c>
      <c r="B67" s="21">
        <v>0</v>
      </c>
      <c r="C67" s="29"/>
    </row>
    <row r="68" spans="1:3" s="27" customFormat="1" x14ac:dyDescent="0.35">
      <c r="A68" s="34" t="s">
        <v>36</v>
      </c>
      <c r="B68" s="62">
        <f>SUM(B64:B67)</f>
        <v>0</v>
      </c>
      <c r="C68" s="40"/>
    </row>
    <row r="69" spans="1:3" s="27" customFormat="1" ht="14.25" customHeight="1" x14ac:dyDescent="0.35">
      <c r="A69" s="34" t="s">
        <v>37</v>
      </c>
      <c r="B69" s="62">
        <f>B61+B68</f>
        <v>3318667.6799999997</v>
      </c>
      <c r="C69" s="40"/>
    </row>
    <row r="70" spans="1:3" s="27" customFormat="1" x14ac:dyDescent="0.35">
      <c r="A70" s="34"/>
      <c r="B70" s="31"/>
      <c r="C70" s="40"/>
    </row>
    <row r="71" spans="1:3" s="27" customFormat="1" x14ac:dyDescent="0.35">
      <c r="A71" s="38" t="s">
        <v>22</v>
      </c>
      <c r="B71" s="39"/>
      <c r="C71" s="40"/>
    </row>
    <row r="72" spans="1:3" s="27" customFormat="1" x14ac:dyDescent="0.35">
      <c r="A72" s="43" t="s">
        <v>58</v>
      </c>
      <c r="B72" s="21">
        <v>0</v>
      </c>
      <c r="C72" s="29"/>
    </row>
    <row r="73" spans="1:3" s="27" customFormat="1" x14ac:dyDescent="0.35">
      <c r="A73" s="43" t="s">
        <v>48</v>
      </c>
      <c r="B73" s="21">
        <v>0</v>
      </c>
      <c r="C73" s="2"/>
    </row>
    <row r="74" spans="1:3" s="27" customFormat="1" x14ac:dyDescent="0.35">
      <c r="A74" s="46" t="s">
        <v>38</v>
      </c>
      <c r="B74" s="62">
        <f>B72+B73</f>
        <v>0</v>
      </c>
      <c r="C74" s="2"/>
    </row>
    <row r="75" spans="1:3" s="48" customFormat="1" ht="8.25" customHeight="1" x14ac:dyDescent="0.35">
      <c r="A75" s="68"/>
      <c r="B75" s="68"/>
      <c r="C75" s="47"/>
    </row>
    <row r="76" spans="1:3" s="27" customFormat="1" x14ac:dyDescent="0.35">
      <c r="A76" s="17" t="s">
        <v>70</v>
      </c>
      <c r="B76" s="49"/>
      <c r="C76" s="22"/>
    </row>
    <row r="77" spans="1:3" s="27" customFormat="1" x14ac:dyDescent="0.35">
      <c r="A77" s="50" t="s">
        <v>23</v>
      </c>
      <c r="B77" s="58">
        <v>0</v>
      </c>
      <c r="C77" s="22"/>
    </row>
    <row r="78" spans="1:3" s="27" customFormat="1" x14ac:dyDescent="0.35">
      <c r="A78" s="50" t="s">
        <v>63</v>
      </c>
      <c r="B78" s="58">
        <v>88973.22</v>
      </c>
      <c r="C78" s="22"/>
    </row>
    <row r="79" spans="1:3" s="27" customFormat="1" x14ac:dyDescent="0.35">
      <c r="A79" s="50" t="s">
        <v>64</v>
      </c>
      <c r="B79" s="58">
        <v>10517052.779999999</v>
      </c>
      <c r="C79" s="56"/>
    </row>
    <row r="80" spans="1:3" s="27" customFormat="1" x14ac:dyDescent="0.35">
      <c r="A80" s="46" t="s">
        <v>39</v>
      </c>
      <c r="B80" s="59">
        <f>(B29+B37)-(B69+B74)</f>
        <v>10606026.000000002</v>
      </c>
      <c r="C80" s="56"/>
    </row>
    <row r="81" spans="1:4" s="27" customFormat="1" x14ac:dyDescent="0.35">
      <c r="A81" s="51" t="s">
        <v>47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0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52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0</v>
      </c>
      <c r="C86" s="1"/>
      <c r="D86" s="2"/>
    </row>
    <row r="87" spans="1:4" s="27" customFormat="1" ht="29.25" customHeight="1" x14ac:dyDescent="0.35">
      <c r="A87" s="64" t="s">
        <v>69</v>
      </c>
      <c r="B87" s="64"/>
      <c r="C87" s="1"/>
      <c r="D87" s="2"/>
    </row>
    <row r="88" spans="1:4" ht="15.75" customHeight="1" x14ac:dyDescent="0.35">
      <c r="B88" s="63" t="s">
        <v>71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012022</vt:lpstr>
      <vt:lpstr>'012022'!Area_de_impressao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2022-02-18T16:14:43Z</cp:lastPrinted>
  <dcterms:created xsi:type="dcterms:W3CDTF">2021-09-23T15:15:02Z</dcterms:created>
  <dcterms:modified xsi:type="dcterms:W3CDTF">2022-02-18T19:45:58Z</dcterms:modified>
  <dc:language>pt-BR</dc:language>
</cp:coreProperties>
</file>