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4C341639-2B43-4468-97AC-AF39210B82A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42022" sheetId="1" r:id="rId1"/>
  </sheets>
  <definedNames>
    <definedName name="_xlnm.Print_Area" localSheetId="0">'042022'!$A$1:$B$90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9" i="1" l="1"/>
  <c r="D68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<sst xmlns="http://schemas.openxmlformats.org/spreadsheetml/2006/main" count="73" uniqueCount="73">
  <si>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</si>
  <si>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</si>
  <si>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</si>
  <si>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</si>
  <si>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</si>
  <si>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</si>
  <si>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</si>
  <si>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</si>
  <si>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</si>
  <si>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</si>
  <si>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</si>
  <si>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</si>
  <si>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</si>
  <si>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</si>
  <si>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</si>
  <si>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</si>
  <si>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</si>
  <si>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</si>
  <si>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</si>
  <si>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</si>
  <si>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</si>
  <si>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</si>
  <si>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</si>
  <si>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</si>
  <si>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</si>
  <si>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</si>
  <si>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</si>
  <si>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</si>
  <si>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</si>
  <si>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</si>
  <si>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</si>
  <si>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</si>
  <si>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</si>
  <si>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</si>
  <si>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</si>
  <si>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</si>
  <si>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</si>
  <si>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</si>
  <si>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</si>
  <si>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</si>
  <si>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</si>
  <si>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</si>
  <si>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</si>
  <si>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</si>
  <si>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</si>
  <si>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</si>
  <si>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</si>
  <si>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</si>
  <si>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</si>
  <si>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</si>
  <si>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</si>
  <si>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</si>
  <si>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</si>
  <si>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</si>
  <si>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5.1.8 Outros - Reembolso de Despesas</t>
  </si>
  <si>
    <t>7.2. Banco Conta Movimento  - CUSTEIO e INVESTIMENTO (Banco Itaú 31.804-9)</t>
  </si>
  <si>
    <t>7.3 Aplicações Financeiras  - CUSTEIO e INVESTIMENTO (Banco Itaú 31.804-9)</t>
  </si>
  <si>
    <t>GERÊNCIA CORPORATIVA FINANCEIRA:                                                                                      GERÊNCIA CORPORATIVA CONTABÍL: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</si>
  <si>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</si>
  <si>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</si>
  <si>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</si>
  <si>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</si>
  <si>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Goiânia, 13 de maio de 2022</t>
  </si>
  <si>
    <t>2.5 Outras entradas -Reembolso de Despesas e Estorno bancário</t>
  </si>
  <si>
    <t>7.SALDO BANCÁRIO FINAL EM 30/04/2022</t>
  </si>
  <si>
    <t>Competência: 04/2022</t>
  </si>
  <si>
    <t>2.1 Repasse - CUSTEIO  (Banco CEF 72-7)</t>
  </si>
  <si>
    <t>2.2 Repasse - INVESTIMENTO (Banco CEF 72-7)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</si>
  <si>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</si>
  <si>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</si>
  <si>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</si>
  <si>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</si>
  <si>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CONTRATO DE GESTÃO/ADITIVO Nº:         032/2022 SES/GO   -  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</si>
</sst>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988785</xdr:colOff>
      <xdr:row>0</xdr:row>
      <xdr:rowOff>0</xdr:rowOff>
    </xdr:from>
    <xdr:to>
      <xdr:col>1</xdr:col>
      <xdr:colOff>1877785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88785" y="0"/>
          <a:ext cx="8481786" cy="1596863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70" zoomScaleNormal="93" zoomScaleSheetLayoutView="70" zoomScalePageLayoutView="70" workbookViewId="0">
      <selection activeCell="A17" sqref="A17:B17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6"/>
      <c r="B1" s="66"/>
    </row>
    <row r="2" spans="1:3" s="1" customFormat="1" x14ac:dyDescent="0.35">
      <c r="A2" s="67" t="s">
        <v>0</v>
      </c>
      <c r="B2" s="67"/>
      <c r="C2" s="2"/>
    </row>
    <row r="3" spans="1:3" s="1" customFormat="1" x14ac:dyDescent="0.35">
      <c r="A3" s="67"/>
      <c r="B3" s="67"/>
      <c r="C3" s="2"/>
    </row>
    <row r="4" spans="1:3" s="1" customFormat="1" x14ac:dyDescent="0.35">
      <c r="A4" s="67"/>
      <c r="B4" s="67"/>
      <c r="C4" s="2"/>
    </row>
    <row r="5" spans="1:3" s="1" customFormat="1" x14ac:dyDescent="0.35">
      <c r="A5" s="67"/>
      <c r="B5" s="67"/>
      <c r="C5" s="2"/>
    </row>
    <row r="6" spans="1:3" s="1" customFormat="1" x14ac:dyDescent="0.35">
      <c r="A6" s="67"/>
      <c r="B6" s="67"/>
      <c r="C6" s="2"/>
    </row>
    <row r="7" spans="1:3" s="1" customFormat="1" x14ac:dyDescent="0.35">
      <c r="A7" s="67"/>
      <c r="B7" s="67"/>
      <c r="C7" s="3"/>
    </row>
    <row r="8" spans="1:3" s="1" customFormat="1" ht="23.25" customHeight="1" x14ac:dyDescent="0.35">
      <c r="A8" s="68" t="s">
        <v>1</v>
      </c>
      <c r="B8" s="68"/>
      <c r="C8" s="3"/>
    </row>
    <row r="9" spans="1:3" s="1" customFormat="1" ht="23.25" customHeight="1" x14ac:dyDescent="0.35">
      <c r="A9" s="68"/>
      <c r="B9" s="68"/>
      <c r="C9" s="3"/>
    </row>
    <row r="10" spans="1:3" s="1" customFormat="1" x14ac:dyDescent="0.35">
      <c r="A10" s="69" t="s">
        <v>40</v>
      </c>
      <c r="B10" s="69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70" t="s">
        <v>29</v>
      </c>
      <c r="B12" s="70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70" t="s">
        <v>51</v>
      </c>
      <c r="B14" s="70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72</v>
      </c>
      <c r="B16" s="61"/>
      <c r="C16" s="8"/>
    </row>
    <row r="17" spans="1:3" s="1" customFormat="1" x14ac:dyDescent="0.35">
      <c r="A17" s="75" t="s">
        <v>61</v>
      </c>
      <c r="B17" s="76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45</v>
      </c>
      <c r="B19" s="21">
        <v>11843234.640000001</v>
      </c>
      <c r="C19" s="12"/>
    </row>
    <row r="20" spans="1:3" s="13" customFormat="1" x14ac:dyDescent="0.35">
      <c r="A20" s="10" t="s">
        <v>46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2" t="s">
        <v>2</v>
      </c>
      <c r="B22" s="72"/>
      <c r="C22" s="6"/>
    </row>
    <row r="23" spans="1:3" s="1" customFormat="1" ht="11.25" customHeight="1" x14ac:dyDescent="0.35">
      <c r="A23" s="14"/>
      <c r="B23" s="73" t="s">
        <v>44</v>
      </c>
      <c r="C23" s="6"/>
    </row>
    <row r="24" spans="1:3" s="1" customFormat="1" ht="14.25" customHeight="1" x14ac:dyDescent="0.35">
      <c r="A24" s="15" t="s">
        <v>65</v>
      </c>
      <c r="B24" s="73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59</v>
      </c>
      <c r="B27" s="58">
        <v>14948.47</v>
      </c>
      <c r="C27" s="22"/>
    </row>
    <row r="28" spans="1:3" s="1" customFormat="1" x14ac:dyDescent="0.35">
      <c r="A28" s="20" t="s">
        <v>60</v>
      </c>
      <c r="B28" s="58">
        <v>14640750.640000001</v>
      </c>
      <c r="C28" s="22"/>
    </row>
    <row r="29" spans="1:3" s="1" customFormat="1" x14ac:dyDescent="0.35">
      <c r="A29" s="23" t="s">
        <v>31</v>
      </c>
      <c r="B29" s="62">
        <f>B27+B28+B26</f>
        <v>14655699.110000001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66</v>
      </c>
      <c r="B32" s="21">
        <v>16269136.02</v>
      </c>
      <c r="C32" s="26"/>
    </row>
    <row r="33" spans="1:3" s="27" customFormat="1" x14ac:dyDescent="0.35">
      <c r="A33" s="25" t="s">
        <v>67</v>
      </c>
      <c r="B33" s="21">
        <v>83440</v>
      </c>
      <c r="C33" s="26"/>
    </row>
    <row r="34" spans="1:3" s="27" customFormat="1" x14ac:dyDescent="0.35">
      <c r="A34" s="4" t="s">
        <v>68</v>
      </c>
      <c r="B34" s="21">
        <v>114827.02</v>
      </c>
      <c r="C34" s="26"/>
    </row>
    <row r="35" spans="1:3" s="27" customFormat="1" x14ac:dyDescent="0.35">
      <c r="A35" s="4" t="s">
        <v>69</v>
      </c>
      <c r="B35" s="21">
        <v>320.79000000000002</v>
      </c>
      <c r="C35" s="26"/>
    </row>
    <row r="36" spans="1:3" s="27" customFormat="1" x14ac:dyDescent="0.35">
      <c r="A36" s="4" t="s">
        <v>63</v>
      </c>
      <c r="B36" s="21">
        <v>3898.12</v>
      </c>
      <c r="C36" s="26"/>
    </row>
    <row r="37" spans="1:3" s="27" customFormat="1" x14ac:dyDescent="0.35">
      <c r="A37" s="28" t="s">
        <v>32</v>
      </c>
      <c r="B37" s="62">
        <f>SUM(B32:B36)</f>
        <v>16471621.949999997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53</v>
      </c>
      <c r="B40" s="21">
        <v>7074488.1900000004</v>
      </c>
      <c r="C40" s="29"/>
    </row>
    <row r="41" spans="1:3" s="27" customFormat="1" x14ac:dyDescent="0.35">
      <c r="A41" s="25" t="s">
        <v>48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7074488.1900000004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52</v>
      </c>
      <c r="B45" s="21">
        <v>16404999.82</v>
      </c>
      <c r="C45" s="40"/>
    </row>
    <row r="46" spans="1:3" s="27" customFormat="1" x14ac:dyDescent="0.35">
      <c r="A46" s="34" t="s">
        <v>8</v>
      </c>
      <c r="B46" s="21">
        <f>B45</f>
        <v>16404999.82</v>
      </c>
      <c r="C46" s="40"/>
    </row>
    <row r="47" spans="1:3" s="27" customFormat="1" x14ac:dyDescent="0.35">
      <c r="A47" s="4" t="s">
        <v>70</v>
      </c>
      <c r="B47" s="21">
        <v>83440</v>
      </c>
      <c r="C47" s="40"/>
    </row>
    <row r="48" spans="1:3" s="27" customFormat="1" x14ac:dyDescent="0.35">
      <c r="A48" s="34" t="s">
        <v>9</v>
      </c>
      <c r="B48" s="21">
        <f>B47</f>
        <v>83440</v>
      </c>
      <c r="C48" s="40"/>
    </row>
    <row r="49" spans="1:3" s="27" customFormat="1" x14ac:dyDescent="0.35">
      <c r="A49" s="32" t="s">
        <v>35</v>
      </c>
      <c r="B49" s="57">
        <f>B46+B48</f>
        <v>16488439.82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2436861.85</v>
      </c>
      <c r="C53" s="26"/>
    </row>
    <row r="54" spans="1:3" s="27" customFormat="1" x14ac:dyDescent="0.35">
      <c r="A54" s="44" t="s">
        <v>13</v>
      </c>
      <c r="B54" s="21">
        <v>1542181.23</v>
      </c>
      <c r="C54" s="26"/>
    </row>
    <row r="55" spans="1:3" s="27" customFormat="1" x14ac:dyDescent="0.35">
      <c r="A55" s="44" t="s">
        <v>14</v>
      </c>
      <c r="B55" s="21">
        <v>1146502.25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567403.68000000005</v>
      </c>
      <c r="C57" s="26"/>
    </row>
    <row r="58" spans="1:3" s="27" customFormat="1" x14ac:dyDescent="0.35">
      <c r="A58" s="43" t="s">
        <v>17</v>
      </c>
      <c r="B58" s="21">
        <v>612942.57999999996</v>
      </c>
      <c r="C58" s="26"/>
    </row>
    <row r="59" spans="1:3" s="27" customFormat="1" ht="29" x14ac:dyDescent="0.35">
      <c r="A59" s="43" t="s">
        <v>18</v>
      </c>
      <c r="B59" s="21">
        <v>406062.47</v>
      </c>
      <c r="C59" s="26"/>
    </row>
    <row r="60" spans="1:3" s="27" customFormat="1" x14ac:dyDescent="0.35">
      <c r="A60" s="41" t="s">
        <v>54</v>
      </c>
      <c r="B60" s="21">
        <v>14668</v>
      </c>
      <c r="C60" s="26"/>
    </row>
    <row r="61" spans="1:3" s="27" customFormat="1" x14ac:dyDescent="0.35">
      <c r="A61" s="34" t="s">
        <v>34</v>
      </c>
      <c r="B61" s="62">
        <f>SUM(B53:B60)</f>
        <v>6726622.0599999996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58</v>
      </c>
      <c r="B64" s="21">
        <v>215927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41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215927</v>
      </c>
      <c r="C68" s="40"/>
      <c r="D68" s="65">
        <f>B29+B37-B69</f>
        <v>24184772</v>
      </c>
    </row>
    <row r="69" spans="1:4" s="27" customFormat="1" ht="14.25" customHeight="1" x14ac:dyDescent="0.35">
      <c r="A69" s="34" t="s">
        <v>37</v>
      </c>
      <c r="B69" s="62">
        <f>B61+B68</f>
        <v>6942549.0599999996</v>
      </c>
      <c r="C69" s="40"/>
      <c r="D69" s="65">
        <f>B80-D68</f>
        <v>0</v>
      </c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50</v>
      </c>
      <c r="B72" s="21">
        <v>0</v>
      </c>
      <c r="C72" s="29"/>
    </row>
    <row r="73" spans="1:4" s="27" customFormat="1" x14ac:dyDescent="0.35">
      <c r="A73" s="43" t="s">
        <v>43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4"/>
      <c r="B75" s="74"/>
      <c r="C75" s="47"/>
    </row>
    <row r="76" spans="1:4" s="27" customFormat="1" x14ac:dyDescent="0.35">
      <c r="A76" s="17" t="s">
        <v>64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55</v>
      </c>
      <c r="B78" s="58">
        <v>14953.42</v>
      </c>
      <c r="C78" s="22"/>
    </row>
    <row r="79" spans="1:4" s="27" customFormat="1" x14ac:dyDescent="0.35">
      <c r="A79" s="50" t="s">
        <v>56</v>
      </c>
      <c r="B79" s="58">
        <v>24169818.579999998</v>
      </c>
      <c r="C79" s="56"/>
    </row>
    <row r="80" spans="1:4" s="27" customFormat="1" x14ac:dyDescent="0.35">
      <c r="A80" s="46" t="s">
        <v>39</v>
      </c>
      <c r="B80" s="59">
        <f>(B29+B37)-(B69+B74)</f>
        <v>24184772</v>
      </c>
      <c r="C80" s="56"/>
    </row>
    <row r="81" spans="1:4" s="27" customFormat="1" x14ac:dyDescent="0.35">
      <c r="A81" s="51" t="s">
        <v>42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47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29.25" customHeight="1" x14ac:dyDescent="0.35">
      <c r="A87" s="71" t="s">
        <v>71</v>
      </c>
      <c r="B87" s="71"/>
      <c r="C87" s="1"/>
      <c r="D87" s="2"/>
    </row>
    <row r="88" spans="1:4" ht="15.75" customHeight="1" x14ac:dyDescent="0.35">
      <c r="A88" s="64" t="s">
        <v>57</v>
      </c>
      <c r="B88" s="63" t="s">
        <v>62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2022-03-11T17:33:30Z</cp:lastPrinted>
  <dcterms:created xsi:type="dcterms:W3CDTF">2021-09-23T15:15:02Z</dcterms:created>
  <dcterms:modified xsi:type="dcterms:W3CDTF">2022-05-18T15:57:17Z</dcterms:modified>
  <dc:language>pt-BR</dc:language>
</cp:coreProperties>
</file>