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0D2AD52E-7819-47A0-BD4A-E00F52B92D86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82021" sheetId="1" r:id="rId1"/>
  </sheets>
  <definedNames>
    <definedName name="_xlnm.Print_Area" localSheetId="0">'082021'!$A$1:$B$90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1" l="1"/>
  <c r="B58" i="1"/>
  <c r="B54" i="1"/>
  <c r="B53" i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<sst xmlns="http://schemas.openxmlformats.org/spreadsheetml/2006/main" count="72" uniqueCount="71">
  <si>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</si>
  <si>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</si>
  <si>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</si>
  <si>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</si>
  <si>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</si>
  <si>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</si>
  <si>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</si>
  <si>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</si>
  <si>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</si>
  <si>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</si>
  <si>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</si>
  <si>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</si>
  <si>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</si>
  <si>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</si>
  <si>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</si>
  <si>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</si>
  <si>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</si>
  <si>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</si>
  <si>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</si>
  <si>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</si>
  <si>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</si>
  <si>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</si>
  <si>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</si>
  <si>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</si>
  <si>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</si>
  <si>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</si>
  <si>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</si>
  <si>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</si>
  <si>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</si>
  <si>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</si>
  <si>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</si>
  <si>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</si>
  <si>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</si>
  <si>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</si>
  <si>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</si>
  <si>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</si>
  <si>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</si>
  <si>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</si>
  <si>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</si>
  <si>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</si>
  <si>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</si>
  <si>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</si>
  <si>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</si>
  <si>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</si>
  <si>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</si>
  <si>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</si>
  <si>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</si>
  <si>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</si>
  <si>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</si>
  <si>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</si>
  <si>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</si>
  <si>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</si>
  <si>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</si>
  <si>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</si>
  <si>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</si>
  <si>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4.2 Aplicação Financeira  - INVESTIMENTO (Banco Itaú 31.788-4)</t>
  </si>
  <si>
    <t>7.2. Banco Conta Movimento  - CUSTEIO e INVESTIMENTO (Banco Itaú 31.788-4 e Banco CEF  472-7)</t>
  </si>
  <si>
    <t>7.3 Aplicações Financeiras  - CUSTEIO e INVESTIMENTO (Banco Itaú 31.788-4)</t>
  </si>
  <si>
    <t>Goiânia, 07 de janeiro de 2022</t>
  </si>
  <si>
    <t>3.1 Resgate Aplicação - CUSTEIO (Banco Itaú 31.788-4)</t>
  </si>
  <si>
    <t>3.2 Resgate Aplicação - INVESTIMENTO (Banco Itaú 31.788-4)</t>
  </si>
  <si>
    <t>1.2 Banco conta movimento - CUSTEIO e INVESTIMENTO (Banco Itaú 31.788-4 e Banco CEF  472-7)</t>
  </si>
  <si>
    <t>1.3 Aplicações financeiras  - CUSTEIO e INVESTIMENTO  (Banco Itaú 31.788-4)</t>
  </si>
  <si>
    <t>CONTRATO DE GESTÃO/ADITIVO Nº: 045/2021 SES/GO</t>
  </si>
  <si>
    <t>Competência: 08/2021</t>
  </si>
  <si>
    <t>7.SALDO BANCÁRIO FINAL EM 31/08/2021</t>
  </si>
  <si>
    <t>2.5 Outras entradas - ESTORNO/REEMBOLSO</t>
  </si>
  <si>
    <t>5.1.8 Outros - Devolução de Empréstimo AGIR</t>
  </si>
  <si>
    <t>9.Nota Explicativa: as contas bancárias que componhe os saldos: Banco Itaú 31.788-4 CUSTEIO/INVESTIMENTO; Banco CEF  472-7 REPASSE SES/GO</t>
  </si>
  <si>
    <t>VIGÊNCIA DO CONTRATO DE GESTÃO/TERMO ADITIVO: Contrato INÍCIO 03/07/2021 E TÉRMINO  02/01/2022</t>
  </si>
  <si>
    <t>NOME DA UNIDADE GERIDA: HOSPITAL DE ENFRENTAMENTO AO CORONAVÍRUS DE GOIÂNIA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</si>
</sst>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7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4"/>
      <c r="B1" s="64"/>
    </row>
    <row r="2" spans="1:3" s="1" customFormat="1" x14ac:dyDescent="0.25">
      <c r="A2" s="65" t="s">
        <v>0</v>
      </c>
      <c r="B2" s="65"/>
      <c r="C2" s="2"/>
    </row>
    <row r="3" spans="1:3" s="1" customFormat="1" x14ac:dyDescent="0.25">
      <c r="A3" s="65"/>
      <c r="B3" s="65"/>
      <c r="C3" s="2"/>
    </row>
    <row r="4" spans="1:3" s="1" customFormat="1" x14ac:dyDescent="0.25">
      <c r="A4" s="65"/>
      <c r="B4" s="65"/>
      <c r="C4" s="2"/>
    </row>
    <row r="5" spans="1:3" s="1" customFormat="1" x14ac:dyDescent="0.25">
      <c r="A5" s="65"/>
      <c r="B5" s="65"/>
      <c r="C5" s="2"/>
    </row>
    <row r="6" spans="1:3" s="1" customFormat="1" x14ac:dyDescent="0.25">
      <c r="A6" s="65"/>
      <c r="B6" s="65"/>
      <c r="C6" s="2"/>
    </row>
    <row r="7" spans="1:3" s="1" customFormat="1" x14ac:dyDescent="0.25">
      <c r="A7" s="65"/>
      <c r="B7" s="65"/>
      <c r="C7" s="3"/>
    </row>
    <row r="8" spans="1:3" s="1" customFormat="1" ht="23.25" customHeight="1" x14ac:dyDescent="0.25">
      <c r="A8" s="66" t="s">
        <v>1</v>
      </c>
      <c r="B8" s="66"/>
      <c r="C8" s="3"/>
    </row>
    <row r="9" spans="1:3" s="1" customFormat="1" ht="23.25" customHeight="1" x14ac:dyDescent="0.25">
      <c r="A9" s="66"/>
      <c r="B9" s="66"/>
      <c r="C9" s="3"/>
    </row>
    <row r="10" spans="1:3" s="1" customFormat="1" x14ac:dyDescent="0.25">
      <c r="A10" s="67" t="s">
        <v>41</v>
      </c>
      <c r="B10" s="67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8" t="s">
        <v>30</v>
      </c>
      <c r="B12" s="68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8" t="s">
        <v>70</v>
      </c>
      <c r="B14" s="68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63</v>
      </c>
      <c r="B16" s="62"/>
      <c r="C16" s="8"/>
    </row>
    <row r="17" spans="1:3" s="1" customFormat="1" x14ac:dyDescent="0.25">
      <c r="A17" s="72" t="s">
        <v>69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51</v>
      </c>
      <c r="B19" s="21">
        <v>12417756</v>
      </c>
      <c r="C19" s="12"/>
    </row>
    <row r="20" spans="1:3" s="13" customFormat="1" x14ac:dyDescent="0.25">
      <c r="A20" s="10" t="s">
        <v>52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9" t="s">
        <v>2</v>
      </c>
      <c r="B22" s="69"/>
      <c r="C22" s="6"/>
    </row>
    <row r="23" spans="1:3" s="1" customFormat="1" ht="26.25" x14ac:dyDescent="0.25">
      <c r="A23" s="14"/>
      <c r="B23" s="70" t="s">
        <v>50</v>
      </c>
      <c r="C23" s="6"/>
    </row>
    <row r="24" spans="1:3" s="1" customFormat="1" ht="14.25" customHeight="1" x14ac:dyDescent="0.25">
      <c r="A24" s="15" t="s">
        <v>64</v>
      </c>
      <c r="B24" s="70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61</v>
      </c>
      <c r="B27" s="59">
        <v>15128.66</v>
      </c>
      <c r="C27" s="22"/>
    </row>
    <row r="28" spans="1:3" s="1" customFormat="1" x14ac:dyDescent="0.25">
      <c r="A28" s="20" t="s">
        <v>62</v>
      </c>
      <c r="B28" s="59">
        <v>1495084.66</v>
      </c>
      <c r="C28" s="22"/>
    </row>
    <row r="29" spans="1:3" s="1" customFormat="1" x14ac:dyDescent="0.25">
      <c r="A29" s="23" t="s">
        <v>32</v>
      </c>
      <c r="B29" s="60">
        <f>B27+B28+B26</f>
        <v>1510213.3199999998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27619622.829999998</v>
      </c>
      <c r="C32" s="26"/>
    </row>
    <row r="33" spans="1:3" s="27" customFormat="1" x14ac:dyDescent="0.25">
      <c r="A33" s="25" t="s">
        <v>43</v>
      </c>
      <c r="B33" s="21">
        <v>0</v>
      </c>
      <c r="C33" s="26"/>
    </row>
    <row r="34" spans="1:3" s="27" customFormat="1" x14ac:dyDescent="0.25">
      <c r="A34" s="4" t="s">
        <v>44</v>
      </c>
      <c r="B34" s="21">
        <v>16791.63</v>
      </c>
      <c r="C34" s="26"/>
    </row>
    <row r="35" spans="1:3" s="27" customFormat="1" x14ac:dyDescent="0.25">
      <c r="A35" s="4" t="s">
        <v>45</v>
      </c>
      <c r="B35" s="21">
        <v>2813.32</v>
      </c>
      <c r="C35" s="26"/>
    </row>
    <row r="36" spans="1:3" s="27" customFormat="1" x14ac:dyDescent="0.25">
      <c r="A36" s="4" t="s">
        <v>66</v>
      </c>
      <c r="B36" s="21">
        <v>871026.66</v>
      </c>
      <c r="C36" s="26"/>
    </row>
    <row r="37" spans="1:3" s="27" customFormat="1" x14ac:dyDescent="0.25">
      <c r="A37" s="28" t="s">
        <v>33</v>
      </c>
      <c r="B37" s="60">
        <f>SUM(B32:B36)</f>
        <v>28510254.439999998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59</v>
      </c>
      <c r="B40" s="21">
        <v>25123513.690000001</v>
      </c>
      <c r="C40" s="29"/>
    </row>
    <row r="41" spans="1:3" s="27" customFormat="1" x14ac:dyDescent="0.25">
      <c r="A41" s="25" t="s">
        <v>60</v>
      </c>
      <c r="B41" s="21">
        <v>3245223.75</v>
      </c>
      <c r="C41" s="29"/>
    </row>
    <row r="42" spans="1:3" s="27" customFormat="1" x14ac:dyDescent="0.25">
      <c r="A42" s="28" t="s">
        <v>34</v>
      </c>
      <c r="B42" s="60">
        <f>SUM(B40:B41)</f>
        <v>28368737.440000001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54</v>
      </c>
      <c r="B45" s="21">
        <v>37091123.93</v>
      </c>
      <c r="C45" s="40"/>
    </row>
    <row r="46" spans="1:3" s="27" customFormat="1" x14ac:dyDescent="0.25">
      <c r="A46" s="34" t="s">
        <v>8</v>
      </c>
      <c r="B46" s="21">
        <f>B45</f>
        <v>37091123.93</v>
      </c>
      <c r="C46" s="40"/>
    </row>
    <row r="47" spans="1:3" s="27" customFormat="1" x14ac:dyDescent="0.25">
      <c r="A47" s="4" t="s">
        <v>55</v>
      </c>
      <c r="B47" s="21">
        <f>3931271</f>
        <v>3931271</v>
      </c>
      <c r="C47" s="40"/>
    </row>
    <row r="48" spans="1:3" s="27" customFormat="1" x14ac:dyDescent="0.25">
      <c r="A48" s="34" t="s">
        <v>9</v>
      </c>
      <c r="B48" s="21">
        <f>B47</f>
        <v>3931271</v>
      </c>
      <c r="C48" s="40"/>
    </row>
    <row r="49" spans="1:3" s="27" customFormat="1" x14ac:dyDescent="0.25">
      <c r="A49" s="32" t="s">
        <v>36</v>
      </c>
      <c r="B49" s="57">
        <f>B46+B48</f>
        <v>41022394.93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453568.4+13913.15+385</f>
        <v>467866.55000000005</v>
      </c>
      <c r="C53" s="26"/>
    </row>
    <row r="54" spans="1:3" s="27" customFormat="1" x14ac:dyDescent="0.25">
      <c r="A54" s="44" t="s">
        <v>13</v>
      </c>
      <c r="B54" s="21">
        <f>6190280.4+170362.02</f>
        <v>6360642.4199999999</v>
      </c>
      <c r="C54" s="26"/>
    </row>
    <row r="55" spans="1:3" s="27" customFormat="1" x14ac:dyDescent="0.25">
      <c r="A55" s="44" t="s">
        <v>14</v>
      </c>
      <c r="B55" s="21">
        <v>6531121.0800000001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1001336.27</v>
      </c>
      <c r="C57" s="26"/>
    </row>
    <row r="58" spans="1:3" s="27" customFormat="1" x14ac:dyDescent="0.25">
      <c r="A58" s="43" t="s">
        <v>17</v>
      </c>
      <c r="B58" s="21">
        <f>143654.68+280.56</f>
        <v>143935.24</v>
      </c>
      <c r="C58" s="26"/>
    </row>
    <row r="59" spans="1:3" s="27" customFormat="1" ht="30" x14ac:dyDescent="0.25">
      <c r="A59" s="43" t="s">
        <v>18</v>
      </c>
      <c r="B59" s="21">
        <v>582090.43999999994</v>
      </c>
      <c r="C59" s="26"/>
    </row>
    <row r="60" spans="1:3" s="27" customFormat="1" x14ac:dyDescent="0.25">
      <c r="A60" s="41" t="s">
        <v>67</v>
      </c>
      <c r="B60" s="21">
        <v>750000</v>
      </c>
      <c r="C60" s="26"/>
    </row>
    <row r="61" spans="1:3" s="27" customFormat="1" x14ac:dyDescent="0.25">
      <c r="A61" s="34" t="s">
        <v>35</v>
      </c>
      <c r="B61" s="60">
        <f>SUM(B53:B60)</f>
        <v>15836992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47</v>
      </c>
      <c r="B64" s="21">
        <v>0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46</v>
      </c>
      <c r="B67" s="21">
        <v>0</v>
      </c>
      <c r="C67" s="29"/>
    </row>
    <row r="68" spans="1:3" s="27" customFormat="1" x14ac:dyDescent="0.25">
      <c r="A68" s="34" t="s">
        <v>37</v>
      </c>
      <c r="B68" s="60">
        <f>SUM(B64:B67)</f>
        <v>0</v>
      </c>
      <c r="C68" s="40"/>
    </row>
    <row r="69" spans="1:3" s="27" customFormat="1" ht="14.25" customHeight="1" x14ac:dyDescent="0.25">
      <c r="A69" s="34" t="s">
        <v>38</v>
      </c>
      <c r="B69" s="60">
        <f>B61+B68</f>
        <v>15836992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49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71"/>
      <c r="B75" s="71"/>
      <c r="C75" s="47"/>
    </row>
    <row r="76" spans="1:3" s="27" customFormat="1" x14ac:dyDescent="0.25">
      <c r="A76" s="17" t="s">
        <v>65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56</v>
      </c>
      <c r="B78" s="59">
        <v>14987.37</v>
      </c>
      <c r="C78" s="22"/>
    </row>
    <row r="79" spans="1:3" s="27" customFormat="1" x14ac:dyDescent="0.25">
      <c r="A79" s="50" t="s">
        <v>57</v>
      </c>
      <c r="B79" s="59">
        <v>14168488.390000001</v>
      </c>
      <c r="C79" s="56"/>
    </row>
    <row r="80" spans="1:3" s="27" customFormat="1" x14ac:dyDescent="0.25">
      <c r="A80" s="46" t="s">
        <v>40</v>
      </c>
      <c r="B80" s="60">
        <f>(B29+B37)-(B69+B74)</f>
        <v>14183475.759999998</v>
      </c>
      <c r="C80" s="56"/>
    </row>
    <row r="81" spans="1:4" s="27" customFormat="1" x14ac:dyDescent="0.25">
      <c r="A81" s="51" t="s">
        <v>48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53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63" t="s">
        <v>68</v>
      </c>
      <c r="B87" s="63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58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:B1"/>
    <mergeCell ref="A2:B7"/>
    <mergeCell ref="A8:B9"/>
    <mergeCell ref="A10:B10"/>
    <mergeCell ref="A12:B12"/>
    <mergeCell ref="A14:B14"/>
    <mergeCell ref="A22:B22"/>
    <mergeCell ref="B23:B24"/>
    <mergeCell ref="A75:B75"/>
    <mergeCell ref="A17:B17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2022-01-11T12:08:41Z</dcterms:modified>
  <dc:language>pt-BR</dc:language>
</cp:coreProperties>
</file>