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0676-fabricio\Desktop\"/>
    </mc:Choice>
  </mc:AlternateContent>
  <xr:revisionPtr revIDLastSave="0" documentId="8_{85E76885-B9D8-4B11-85BC-A8A1F02FF468}" xr6:coauthVersionLast="47" xr6:coauthVersionMax="47" xr10:uidLastSave="{00000000-0000-0000-0000-000000000000}"/>
  <bookViews>
    <workbookView xWindow="-110" yWindow="-110" windowWidth="19420" windowHeight="10300" xr2:uid="{921006D8-C0B8-4CA9-AE56-1BEB34D31177}"/>
  </bookViews>
  <sheets>
    <sheet name="HECAD" sheetId="2" r:id="rId1"/>
  </sheets>
  <externalReferences>
    <externalReference r:id="rId2"/>
    <externalReference r:id="rId3"/>
  </externalReferences>
  <definedNames>
    <definedName name="_xlnm.Print_Area" localSheetId="0">HECAD!$C$1:$I$37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2" l="1"/>
  <c r="D25" i="2"/>
  <c r="D24" i="2"/>
  <c r="D23" i="2"/>
  <c r="D22" i="2"/>
  <c r="D26" i="2" s="1"/>
  <c r="E19" i="2"/>
  <c r="E22" i="2" s="1"/>
  <c r="E25" i="2" l="1"/>
  <c r="E23" i="2"/>
  <c r="E24" i="2"/>
  <c r="E26" i="2" l="1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<sst xmlns="http://schemas.openxmlformats.org/spreadsheetml/2006/main" count="36" uniqueCount="34">
  <si>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</si>
  <si>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</si>
  <si>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</si>
  <si>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</si>
  <si>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</si>
  <si>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</si>
  <si>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</si>
  <si>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</si>
  <si>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</si>
  <si>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</si>
  <si>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</si>
  <si>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</si>
  <si>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</si>
  <si>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</si>
  <si>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</si>
  <si>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</si>
  <si>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</si>
  <si>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</si>
  <si>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</si>
  <si>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</si>
  <si>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</si>
  <si>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Gerência Corporativa Contábil:</t>
  </si>
  <si>
    <t>Superintendencia Executiva:</t>
  </si>
  <si>
    <t>HOSPITAL ESTADUAL DA CRIANÇA DO ADOLESCENTE - HECAD</t>
  </si>
  <si>
    <t>05.029.600/0009-53</t>
  </si>
  <si>
    <t>032/2022 e 1º Aditivo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</si>
  <si>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</si>
  <si>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</si>
  <si>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</si>
  <si>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</si>
  <si>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</si>
  <si>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15/06/2022 a 12/12/2022</t>
  </si>
  <si>
    <t>Setembro</t>
  </si>
  <si>
    <t>HECAD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</si>
</sst>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358775</xdr:colOff>
      <xdr:row>2</xdr:row>
      <xdr:rowOff>28575</xdr:rowOff>
    </xdr:from>
    <xdr:to>
      <xdr:col>9</xdr:col>
      <xdr:colOff>311150</xdr:colOff>
      <xdr:row>2</xdr:row>
      <xdr:rowOff>571499</xdr:rowOff>
    </xdr:to>
    <xdr:pic>
      <xdr:nvPicPr>
        <xdr:cNvPr id="6" name="Figura 8">
          <a:extLst>
            <a:ext uri="{FF2B5EF4-FFF2-40B4-BE49-F238E27FC236}">
              <a16:creationId xmlns:a16="http://schemas.microsoft.com/office/drawing/2014/main" id="{ABE1FF9B-4C80-41E7-8D78-F04B78ADBCD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169400" y="276225"/>
          <a:ext cx="2155825" cy="54292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44450</xdr:colOff>
      <xdr:row>2</xdr:row>
      <xdr:rowOff>165099</xdr:rowOff>
    </xdr:from>
    <xdr:to>
      <xdr:col>6</xdr:col>
      <xdr:colOff>857250</xdr:colOff>
      <xdr:row>2</xdr:row>
      <xdr:rowOff>463550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1B54C1-8A1F-65D7-7797-B56933720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5075" y="412749"/>
          <a:ext cx="812800" cy="301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368-david/Downloads/CALCULO%20RATEIO%20AGIR%2009-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Rateio 2022"/>
      <sheetName val="% Rateio Agir (GC)"/>
      <sheetName val="Indices "/>
      <sheetName val="Geral"/>
      <sheetName val="Dinamica"/>
      <sheetName val="Dashboard"/>
      <sheetName val="Padrão"/>
      <sheetName val="Lançam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K3">
            <v>3</v>
          </cell>
        </row>
      </sheetData>
      <sheetData sheetId="14">
        <row r="8">
          <cell r="B8" t="str">
            <v>CRERJaneiro</v>
          </cell>
          <cell r="C8" t="str">
            <v>Janeiro</v>
          </cell>
          <cell r="D8">
            <v>12921130.16</v>
          </cell>
          <cell r="E8">
            <v>0.22927874222139535</v>
          </cell>
        </row>
        <row r="9">
          <cell r="B9" t="str">
            <v>CRERFevereiro</v>
          </cell>
          <cell r="C9" t="str">
            <v>Fevereiro</v>
          </cell>
          <cell r="D9">
            <v>12921130.16</v>
          </cell>
          <cell r="E9">
            <v>0.22537760536760973</v>
          </cell>
        </row>
        <row r="10">
          <cell r="B10" t="str">
            <v>CRERMarço</v>
          </cell>
          <cell r="C10" t="str">
            <v>Março</v>
          </cell>
          <cell r="D10">
            <v>11868920.67</v>
          </cell>
          <cell r="E10">
            <v>0.21041332954890549</v>
          </cell>
        </row>
        <row r="11">
          <cell r="B11" t="str">
            <v>CRERAbril</v>
          </cell>
          <cell r="C11" t="str">
            <v>Abril</v>
          </cell>
          <cell r="D11">
            <v>15632072.850000001</v>
          </cell>
          <cell r="E11">
            <v>0.25870671029978837</v>
          </cell>
        </row>
        <row r="12">
          <cell r="B12" t="str">
            <v>CRERMaio</v>
          </cell>
          <cell r="C12" t="str">
            <v>Maio</v>
          </cell>
          <cell r="D12">
            <v>16145084.199999999</v>
          </cell>
          <cell r="E12">
            <v>0.26494745593887625</v>
          </cell>
        </row>
        <row r="13">
          <cell r="B13" t="str">
            <v>CRERJunho</v>
          </cell>
          <cell r="C13" t="str">
            <v>Junho</v>
          </cell>
          <cell r="D13">
            <v>16757813.199999999</v>
          </cell>
          <cell r="E13">
            <v>0.27226492979621864</v>
          </cell>
        </row>
        <row r="14">
          <cell r="B14" t="str">
            <v>CRERJulho</v>
          </cell>
          <cell r="C14" t="str">
            <v>Julho</v>
          </cell>
          <cell r="D14">
            <v>16757813.199999999</v>
          </cell>
          <cell r="E14">
            <v>0.26472049968503464</v>
          </cell>
        </row>
        <row r="15">
          <cell r="B15" t="str">
            <v>CRERAgosto</v>
          </cell>
          <cell r="C15" t="str">
            <v>Agosto</v>
          </cell>
          <cell r="D15">
            <v>16757813.199999999</v>
          </cell>
          <cell r="E15">
            <v>0.27226492979621864</v>
          </cell>
        </row>
        <row r="16">
          <cell r="B16" t="str">
            <v>CRERSetembro</v>
          </cell>
          <cell r="C16" t="str">
            <v>Setembro</v>
          </cell>
          <cell r="D16">
            <v>16757813.199999999</v>
          </cell>
          <cell r="E16">
            <v>0.27226492979621864</v>
          </cell>
        </row>
        <row r="17">
          <cell r="B17" t="str">
            <v>CREROutubro</v>
          </cell>
          <cell r="C17" t="str">
            <v>Outubro</v>
          </cell>
          <cell r="E17">
            <v>0</v>
          </cell>
        </row>
        <row r="18">
          <cell r="B18" t="str">
            <v>CRERNovembro</v>
          </cell>
          <cell r="C18" t="str">
            <v>Novembro</v>
          </cell>
          <cell r="E18">
            <v>0</v>
          </cell>
        </row>
        <row r="19">
          <cell r="B19" t="str">
            <v>CRERDezembro</v>
          </cell>
          <cell r="C19" t="str">
            <v>Dezembro</v>
          </cell>
          <cell r="E19">
            <v>0</v>
          </cell>
        </row>
        <row r="21">
          <cell r="C21" t="str">
            <v>HUGOL</v>
          </cell>
        </row>
        <row r="22">
          <cell r="C22" t="str">
            <v>Compentencia</v>
          </cell>
          <cell r="D22" t="str">
            <v xml:space="preserve">CONTRATO DE GESTÃO </v>
          </cell>
          <cell r="E22" t="str">
            <v>%</v>
          </cell>
        </row>
        <row r="23">
          <cell r="B23" t="str">
            <v>HUGOLJaneiro</v>
          </cell>
          <cell r="C23" t="str">
            <v>Janeiro</v>
          </cell>
          <cell r="D23">
            <v>29757112.420000002</v>
          </cell>
          <cell r="E23">
            <v>0.52802450120959565</v>
          </cell>
        </row>
        <row r="24">
          <cell r="B24" t="str">
            <v>HUGOLFevereiro</v>
          </cell>
          <cell r="C24" t="str">
            <v>Fevereiro</v>
          </cell>
          <cell r="D24">
            <v>29180633.530000001</v>
          </cell>
          <cell r="E24">
            <v>0.50898499021862498</v>
          </cell>
        </row>
        <row r="25">
          <cell r="B25" t="str">
            <v>HUGOLMarço</v>
          </cell>
          <cell r="C25" t="str">
            <v>Março</v>
          </cell>
          <cell r="D25">
            <v>29180633.530000001</v>
          </cell>
          <cell r="E25">
            <v>0.51731698526836067</v>
          </cell>
        </row>
        <row r="26">
          <cell r="B26" t="str">
            <v>HUGOLAbril</v>
          </cell>
          <cell r="C26" t="str">
            <v>Abril</v>
          </cell>
          <cell r="D26">
            <v>29180633.530000001</v>
          </cell>
          <cell r="E26">
            <v>0.48293184003489342</v>
          </cell>
        </row>
        <row r="27">
          <cell r="B27" t="str">
            <v>HUGOLMaio</v>
          </cell>
          <cell r="C27" t="str">
            <v>Maio</v>
          </cell>
          <cell r="D27">
            <v>29180633.530000001</v>
          </cell>
          <cell r="E27">
            <v>0.47886616884030681</v>
          </cell>
        </row>
        <row r="28">
          <cell r="B28" t="str">
            <v>HUGOLJunho</v>
          </cell>
          <cell r="C28" t="str">
            <v>Junho</v>
          </cell>
          <cell r="D28">
            <v>29180633.530000001</v>
          </cell>
          <cell r="E28">
            <v>0.47409903933376196</v>
          </cell>
        </row>
        <row r="29">
          <cell r="B29" t="str">
            <v>HUGOLJulho</v>
          </cell>
          <cell r="C29" t="str">
            <v>Julho</v>
          </cell>
          <cell r="D29">
            <v>30934774.559999999</v>
          </cell>
          <cell r="E29">
            <v>0.48867169489436107</v>
          </cell>
        </row>
        <row r="30">
          <cell r="B30" t="str">
            <v>HUGOLAgosto</v>
          </cell>
          <cell r="C30" t="str">
            <v>Agosto</v>
          </cell>
          <cell r="D30">
            <v>29180633.530000001</v>
          </cell>
          <cell r="E30">
            <v>0.47409903933376196</v>
          </cell>
        </row>
        <row r="31">
          <cell r="B31" t="str">
            <v>HUGOLSetembro</v>
          </cell>
          <cell r="C31" t="str">
            <v>Setembro</v>
          </cell>
          <cell r="D31">
            <v>29180633.530000001</v>
          </cell>
          <cell r="E31">
            <v>0.47409903933376196</v>
          </cell>
        </row>
        <row r="32">
          <cell r="B32" t="str">
            <v>HUGOLOutubro</v>
          </cell>
          <cell r="C32" t="str">
            <v>Outubro</v>
          </cell>
          <cell r="E32">
            <v>0</v>
          </cell>
        </row>
        <row r="33">
          <cell r="B33" t="str">
            <v>HUGOLNovembro</v>
          </cell>
          <cell r="C33" t="str">
            <v>Novembro</v>
          </cell>
          <cell r="E33">
            <v>0</v>
          </cell>
        </row>
        <row r="34">
          <cell r="B34" t="str">
            <v>HUGOLDezembro</v>
          </cell>
          <cell r="C34" t="str">
            <v>Dezembro</v>
          </cell>
          <cell r="E34">
            <v>0</v>
          </cell>
        </row>
        <row r="36">
          <cell r="C36" t="str">
            <v>HDS</v>
          </cell>
        </row>
        <row r="37">
          <cell r="C37" t="str">
            <v>Compentencia</v>
          </cell>
          <cell r="D37" t="str">
            <v xml:space="preserve">CONTRATO DE GESTÃO </v>
          </cell>
          <cell r="E37" t="str">
            <v>%</v>
          </cell>
        </row>
        <row r="38">
          <cell r="B38" t="str">
            <v>HDSJaneiro</v>
          </cell>
          <cell r="C38" t="str">
            <v>Janeiro</v>
          </cell>
          <cell r="D38">
            <v>3386031.25</v>
          </cell>
          <cell r="E38">
            <v>6.0083365503558944E-2</v>
          </cell>
        </row>
        <row r="39">
          <cell r="B39" t="str">
            <v>HDSFevereiro</v>
          </cell>
          <cell r="C39" t="str">
            <v>Fevereiro</v>
          </cell>
          <cell r="D39">
            <v>3386031.25</v>
          </cell>
          <cell r="E39">
            <v>5.9061057769337899E-2</v>
          </cell>
        </row>
        <row r="40">
          <cell r="B40" t="str">
            <v>HDSMarço</v>
          </cell>
          <cell r="C40" t="str">
            <v>Março</v>
          </cell>
          <cell r="D40">
            <v>3514857.46</v>
          </cell>
          <cell r="E40">
            <v>6.2311719962688812E-2</v>
          </cell>
        </row>
        <row r="41">
          <cell r="B41" t="str">
            <v>HDSAbril</v>
          </cell>
          <cell r="C41" t="str">
            <v>Abril</v>
          </cell>
          <cell r="D41">
            <v>3767976.21</v>
          </cell>
          <cell r="E41">
            <v>6.23590191224681E-2</v>
          </cell>
        </row>
        <row r="42">
          <cell r="B42" t="str">
            <v>HDSMaio</v>
          </cell>
          <cell r="C42" t="str">
            <v>Maio</v>
          </cell>
          <cell r="D42">
            <v>3767976.21</v>
          </cell>
          <cell r="E42">
            <v>6.1834035580793617E-2</v>
          </cell>
        </row>
        <row r="43">
          <cell r="B43" t="str">
            <v>HDSJunho</v>
          </cell>
          <cell r="C43" t="str">
            <v>Junho</v>
          </cell>
          <cell r="D43">
            <v>3767976.21</v>
          </cell>
          <cell r="E43">
            <v>6.1218475587821453E-2</v>
          </cell>
        </row>
        <row r="44">
          <cell r="B44" t="str">
            <v>HDSJulho</v>
          </cell>
          <cell r="C44" t="str">
            <v>Julho</v>
          </cell>
          <cell r="D44">
            <v>3767976.21</v>
          </cell>
          <cell r="E44">
            <v>5.9522118620615898E-2</v>
          </cell>
        </row>
        <row r="45">
          <cell r="B45" t="str">
            <v>HDSAgosto</v>
          </cell>
          <cell r="C45" t="str">
            <v>Agosto</v>
          </cell>
          <cell r="D45">
            <v>3767976.21</v>
          </cell>
          <cell r="E45">
            <v>6.1218475587821453E-2</v>
          </cell>
        </row>
        <row r="46">
          <cell r="B46" t="str">
            <v>HDSSetembro</v>
          </cell>
          <cell r="C46" t="str">
            <v>Setembro</v>
          </cell>
          <cell r="D46">
            <v>3767976.21</v>
          </cell>
          <cell r="E46">
            <v>6.1218475587821453E-2</v>
          </cell>
        </row>
        <row r="47">
          <cell r="B47" t="str">
            <v>HDSOutubro</v>
          </cell>
          <cell r="C47" t="str">
            <v>Outubro</v>
          </cell>
          <cell r="E47">
            <v>0</v>
          </cell>
        </row>
        <row r="48">
          <cell r="B48" t="str">
            <v>HDSNovembro</v>
          </cell>
          <cell r="C48" t="str">
            <v>Novembro</v>
          </cell>
          <cell r="E48">
            <v>0</v>
          </cell>
        </row>
        <row r="49">
          <cell r="B49" t="str">
            <v>HDSDezembro</v>
          </cell>
          <cell r="C49" t="str">
            <v>Dezembro</v>
          </cell>
          <cell r="E49">
            <v>0</v>
          </cell>
        </row>
        <row r="51">
          <cell r="C51" t="str">
            <v>HECAD</v>
          </cell>
        </row>
        <row r="52">
          <cell r="C52" t="str">
            <v>Compentencia</v>
          </cell>
          <cell r="D52" t="str">
            <v xml:space="preserve">CONTRATO DE GESTÃO </v>
          </cell>
          <cell r="E52" t="str">
            <v>%</v>
          </cell>
        </row>
        <row r="53">
          <cell r="B53" t="str">
            <v>HECADJaneiro</v>
          </cell>
          <cell r="C53" t="str">
            <v>Janeiro</v>
          </cell>
          <cell r="D53">
            <v>10291278.52</v>
          </cell>
          <cell r="E53">
            <v>0.18261339106545019</v>
          </cell>
        </row>
        <row r="54">
          <cell r="B54" t="str">
            <v>HECADFevereiro</v>
          </cell>
          <cell r="C54" t="str">
            <v>Fevereiro</v>
          </cell>
          <cell r="D54">
            <v>11843234.640000001</v>
          </cell>
          <cell r="E54">
            <v>0.20657634664442739</v>
          </cell>
        </row>
        <row r="55">
          <cell r="B55" t="str">
            <v>HECADMarço</v>
          </cell>
          <cell r="C55" t="str">
            <v>Março</v>
          </cell>
          <cell r="D55">
            <v>11843234.640000001</v>
          </cell>
          <cell r="E55">
            <v>0.20995796522004501</v>
          </cell>
        </row>
        <row r="56">
          <cell r="B56" t="str">
            <v>HECADAbril</v>
          </cell>
          <cell r="C56" t="str">
            <v>Abril</v>
          </cell>
          <cell r="D56">
            <v>11843234.640000001</v>
          </cell>
          <cell r="E56">
            <v>0.19600243054285013</v>
          </cell>
        </row>
        <row r="57">
          <cell r="B57" t="str">
            <v>HECADMaio</v>
          </cell>
          <cell r="C57" t="str">
            <v>Maio</v>
          </cell>
          <cell r="D57">
            <v>11843234.640000001</v>
          </cell>
          <cell r="E57">
            <v>0.19435233964002324</v>
          </cell>
        </row>
        <row r="58">
          <cell r="B58" t="str">
            <v>HECADJunho</v>
          </cell>
          <cell r="C58" t="str">
            <v>Junho</v>
          </cell>
          <cell r="D58">
            <v>11843234.640000001</v>
          </cell>
          <cell r="E58">
            <v>0.19241755528219787</v>
          </cell>
        </row>
        <row r="59">
          <cell r="B59" t="str">
            <v>HECADJulho</v>
          </cell>
          <cell r="C59" t="str">
            <v>Julho</v>
          </cell>
          <cell r="D59">
            <v>11843234.640000001</v>
          </cell>
          <cell r="E59">
            <v>0.18708568679998838</v>
          </cell>
        </row>
        <row r="60">
          <cell r="B60" t="str">
            <v>HECADAgosto</v>
          </cell>
          <cell r="C60" t="str">
            <v>Agosto</v>
          </cell>
          <cell r="D60">
            <v>11843234.640000001</v>
          </cell>
          <cell r="E60">
            <v>0.19241755528219787</v>
          </cell>
        </row>
        <row r="61">
          <cell r="B61" t="str">
            <v>HECADSetembro</v>
          </cell>
          <cell r="C61" t="str">
            <v>Setembro</v>
          </cell>
          <cell r="D61">
            <v>11843234.640000001</v>
          </cell>
          <cell r="E61">
            <v>0.19241755528219787</v>
          </cell>
        </row>
        <row r="62">
          <cell r="B62" t="str">
            <v>HECADOutubro</v>
          </cell>
          <cell r="C62" t="str">
            <v>Outubro</v>
          </cell>
          <cell r="E62">
            <v>0</v>
          </cell>
        </row>
        <row r="63">
          <cell r="B63" t="str">
            <v>HECADNovembro</v>
          </cell>
          <cell r="C63" t="str">
            <v>Novembro</v>
          </cell>
          <cell r="E63">
            <v>0</v>
          </cell>
        </row>
        <row r="64">
          <cell r="B64" t="str">
            <v>HECADDezembro</v>
          </cell>
          <cell r="C64" t="str">
            <v>Dezembro</v>
          </cell>
          <cell r="E64">
            <v>0</v>
          </cell>
        </row>
      </sheetData>
      <sheetData sheetId="15">
        <row r="4">
          <cell r="B4" t="str">
            <v>CRER</v>
          </cell>
        </row>
      </sheetData>
      <sheetData sheetId="16">
        <row r="51">
          <cell r="E51">
            <v>1445032.11</v>
          </cell>
          <cell r="G51">
            <v>132112.16</v>
          </cell>
          <cell r="I51">
            <v>333344.39</v>
          </cell>
          <cell r="K51">
            <v>10890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7B2A-7E24-4E55-B92D-FCCB0DAF57A1}">
  <sheetPr>
    <tabColor theme="9" tint="-0.499984740745262"/>
  </sheetPr>
  <dimension ref="C1:M64"/>
  <sheetViews>
    <sheetView showGridLines="0" tabSelected="1" zoomScaleNormal="100" workbookViewId="0">
      <selection activeCell="C20" sqref="C20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7.453125" style="1" customWidth="1"/>
    <col min="8" max="8" width="4.7265625" style="1" customWidth="1"/>
    <col min="9" max="9" width="9.2695312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8" t="s">
        <v>0</v>
      </c>
      <c r="D3" s="58"/>
      <c r="E3" s="58"/>
      <c r="F3" s="58"/>
      <c r="G3" s="2"/>
      <c r="H3" s="2"/>
      <c r="I3" s="2"/>
      <c r="J3" s="2"/>
      <c r="K3" s="3">
        <v>4</v>
      </c>
      <c r="L3" s="2"/>
      <c r="M3" s="2"/>
    </row>
    <row r="4" spans="3:13" ht="36.65" customHeight="1" x14ac:dyDescent="0.35">
      <c r="C4" s="59" t="s">
        <v>1</v>
      </c>
      <c r="D4" s="59"/>
      <c r="E4" s="59"/>
      <c r="F4" s="59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26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27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28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27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23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27</v>
      </c>
      <c r="D11" s="13" t="s">
        <v>24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29</v>
      </c>
      <c r="D12" s="17" t="s">
        <v>25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30</v>
      </c>
      <c r="D13" s="19" t="s">
        <v>31</v>
      </c>
      <c r="E13" s="19"/>
      <c r="F13" s="18"/>
      <c r="G13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11843234.640000001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4.15" customHeight="1" x14ac:dyDescent="0.35">
      <c r="C19" s="27" t="s">
        <v>33</v>
      </c>
      <c r="D19" s="28" t="s">
        <v>32</v>
      </c>
      <c r="E19" s="29">
        <f>VLOOKUP(C19&amp;D19,'[2]% Rateio Agir (GC)'!$B$8:$E$64,4,0)</f>
        <v>0.19241755528219787</v>
      </c>
      <c r="F19" s="23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30"/>
      <c r="D20" s="31"/>
      <c r="E20" s="32"/>
      <c r="F20" s="23"/>
      <c r="G20" s="33"/>
      <c r="H20" s="33"/>
      <c r="I20" s="33"/>
      <c r="J20" s="33"/>
      <c r="K20" s="33"/>
      <c r="L20" s="33"/>
      <c r="M20" s="33"/>
    </row>
    <row r="21" spans="3:13" ht="14.15" customHeight="1" x14ac:dyDescent="0.35">
      <c r="C21" s="34" t="s">
        <v>12</v>
      </c>
      <c r="D21" s="35" t="s">
        <v>13</v>
      </c>
      <c r="E21" s="25" t="s">
        <v>14</v>
      </c>
      <c r="F21" s="23"/>
      <c r="G21" s="33"/>
      <c r="H21" s="33"/>
      <c r="I21" s="33"/>
      <c r="J21" s="33"/>
      <c r="K21" s="33"/>
      <c r="L21" s="33"/>
    </row>
    <row r="22" spans="3:13" ht="15" customHeight="1" x14ac:dyDescent="0.35">
      <c r="C22" s="36" t="s">
        <v>15</v>
      </c>
      <c r="D22" s="37">
        <f>[2]Geral!E51</f>
        <v>1445032.11</v>
      </c>
      <c r="E22" s="38">
        <f>D22*$E$19</f>
        <v>278049.54591047607</v>
      </c>
      <c r="F22" s="23"/>
      <c r="G22" s="39"/>
      <c r="H22" s="39"/>
      <c r="I22" s="39"/>
      <c r="J22" s="39"/>
      <c r="K22" s="39"/>
      <c r="L22" s="39"/>
    </row>
    <row r="23" spans="3:13" ht="15.65" customHeight="1" x14ac:dyDescent="0.35">
      <c r="C23" s="40" t="s">
        <v>16</v>
      </c>
      <c r="D23" s="41">
        <f>[2]Geral!G51</f>
        <v>132112.16</v>
      </c>
      <c r="E23" s="42">
        <f>D23*$E$19</f>
        <v>25420.69885025057</v>
      </c>
      <c r="F23" s="23"/>
      <c r="G23" s="39"/>
      <c r="H23" s="39"/>
      <c r="I23" s="39"/>
      <c r="J23" s="39"/>
      <c r="K23" s="39"/>
      <c r="L23" s="39"/>
    </row>
    <row r="24" spans="3:13" ht="14.15" customHeight="1" x14ac:dyDescent="0.35">
      <c r="C24" s="36" t="s">
        <v>17</v>
      </c>
      <c r="D24" s="37">
        <f>[2]Geral!I51</f>
        <v>333344.39</v>
      </c>
      <c r="E24" s="43">
        <f>D24*$E$19-0.01</f>
        <v>64141.302590835527</v>
      </c>
      <c r="F24" s="23"/>
      <c r="G24" s="33"/>
      <c r="H24" s="33"/>
      <c r="I24" s="33"/>
      <c r="J24" s="33"/>
      <c r="K24" s="33"/>
      <c r="L24" s="39"/>
    </row>
    <row r="25" spans="3:13" ht="14.15" customHeight="1" x14ac:dyDescent="0.35">
      <c r="C25" s="36" t="s">
        <v>18</v>
      </c>
      <c r="D25" s="44">
        <f>[2]Geral!K51</f>
        <v>10890</v>
      </c>
      <c r="E25" s="45">
        <f>D25*$E$19</f>
        <v>2095.4271770231348</v>
      </c>
      <c r="F25" s="23"/>
      <c r="G25" s="33"/>
      <c r="H25" s="33"/>
      <c r="I25" s="33"/>
      <c r="J25" s="33"/>
      <c r="K25" s="33"/>
      <c r="L25" s="33"/>
    </row>
    <row r="26" spans="3:13" ht="14.15" customHeight="1" x14ac:dyDescent="0.35">
      <c r="C26" s="46"/>
      <c r="D26" s="47">
        <f>SUM(D22:D25)</f>
        <v>1921378.6600000001</v>
      </c>
      <c r="E26" s="47">
        <f>SUM(E22:E25)+0.01</f>
        <v>369706.98452858534</v>
      </c>
      <c r="F26" s="23"/>
      <c r="G26" s="33"/>
      <c r="H26" s="33"/>
      <c r="I26" s="33"/>
      <c r="J26" s="33"/>
      <c r="K26" s="33"/>
      <c r="L26" s="33"/>
    </row>
    <row r="27" spans="3:13" ht="14.15" customHeight="1" x14ac:dyDescent="0.35">
      <c r="D27" s="48"/>
      <c r="G27" s="33"/>
      <c r="H27" s="33"/>
      <c r="I27" s="33"/>
      <c r="J27" s="33"/>
      <c r="K27" s="33"/>
      <c r="L27" s="33"/>
      <c r="M27" s="33"/>
    </row>
    <row r="28" spans="3:13" ht="14.15" customHeight="1" x14ac:dyDescent="0.35">
      <c r="D28" s="48"/>
      <c r="G28" s="33"/>
      <c r="H28" s="33"/>
      <c r="I28" s="33"/>
      <c r="J28" s="33"/>
      <c r="K28" s="33"/>
      <c r="L28" s="33"/>
      <c r="M28" s="33"/>
    </row>
    <row r="29" spans="3:13" ht="14.15" customHeight="1" x14ac:dyDescent="0.35">
      <c r="C29" s="49" t="s">
        <v>19</v>
      </c>
      <c r="D29" s="48"/>
      <c r="G29" s="33"/>
      <c r="H29" s="33"/>
      <c r="I29" s="33"/>
      <c r="J29" s="33"/>
      <c r="K29" s="33"/>
      <c r="L29" s="33"/>
      <c r="M29" s="33"/>
    </row>
    <row r="30" spans="3:13" ht="14.15" customHeight="1" x14ac:dyDescent="0.35">
      <c r="D30" s="48"/>
      <c r="G30" s="33"/>
      <c r="H30" s="33"/>
      <c r="I30" s="33"/>
      <c r="J30" s="33"/>
      <c r="K30" s="33"/>
      <c r="L30" s="33"/>
      <c r="M30" s="33"/>
    </row>
    <row r="31" spans="3:13" ht="14.15" customHeight="1" x14ac:dyDescent="0.35">
      <c r="C31" s="50" t="s">
        <v>20</v>
      </c>
      <c r="D31" s="48"/>
      <c r="G31" s="33"/>
      <c r="H31" s="33"/>
      <c r="I31" s="33"/>
      <c r="J31" s="33"/>
      <c r="K31" s="33"/>
      <c r="L31" s="33"/>
      <c r="M31" s="33"/>
    </row>
    <row r="32" spans="3:13" ht="14.15" customHeight="1" x14ac:dyDescent="0.35">
      <c r="C32" s="50">
        <f ca="1">TODAY()</f>
        <v>44866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</row>
    <row r="33" spans="3:13" ht="14.15" customHeight="1" x14ac:dyDescent="0.35">
      <c r="G33" s="53"/>
      <c r="H33" s="53"/>
      <c r="I33" s="53"/>
      <c r="M33" s="54"/>
    </row>
    <row r="34" spans="3:13" ht="14.15" customHeight="1" x14ac:dyDescent="0.35">
      <c r="C34"/>
      <c r="D34"/>
      <c r="E34"/>
      <c r="F34"/>
    </row>
    <row r="35" spans="3:13" ht="14.15" customHeight="1" x14ac:dyDescent="0.35">
      <c r="C35"/>
      <c r="D35"/>
      <c r="E35" s="55"/>
      <c r="F35"/>
    </row>
    <row r="36" spans="3:13" ht="14.15" customHeight="1" x14ac:dyDescent="0.35">
      <c r="C36" s="56" t="s">
        <v>21</v>
      </c>
      <c r="E36" s="57" t="s">
        <v>22</v>
      </c>
      <c r="F36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5" orientation="landscape" r:id="rId1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Fabricio Souza Ribeiro</cp:lastModifiedBy>
  <cp:lastPrinted>2022-10-19T20:24:19Z</cp:lastPrinted>
  <dcterms:created xsi:type="dcterms:W3CDTF">2022-07-26T19:52:35Z</dcterms:created>
  <dcterms:modified xsi:type="dcterms:W3CDTF">2022-11-01T17:29:47Z</dcterms:modified>
</cp:coreProperties>
</file>