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254086A7-5F1A-4A2D-9C54-A0573FA4578E}" xr6:coauthVersionLast="47" xr6:coauthVersionMax="47" xr10:uidLastSave="{00000000-0000-0000-0000-000000000000}"/>
  <bookViews>
    <workbookView xWindow="20370" yWindow="-120" windowWidth="24240" windowHeight="13140" tabRatio="500" xr2:uid="{00000000-000D-0000-FFFF-FFFF00000000}"/>
  </bookViews>
  <sheets>
    <sheet name="Orçamento Individual HCN 2021" sheetId="5" r:id="rId1"/>
    <sheet name="ORÇ PLANEJADO" sheetId="2" state="hidden" r:id="rId2"/>
  </sheets>
  <definedNames>
    <definedName name="_xlnm.Print_Area" localSheetId="0">'Orçamento Individual HCN 2021'!$B$3:$I$23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0" i="5" l="1"/>
  <c r="E10" i="5" s="1"/>
  <c r="F10" i="5" s="1"/>
  <c r="G10" i="5" s="1"/>
  <c r="I11" i="5"/>
  <c r="I12" i="5"/>
  <c r="C13" i="5"/>
  <c r="C15" i="5" s="1"/>
  <c r="D13" i="5"/>
  <c r="D15" i="5" s="1"/>
  <c r="E13" i="5"/>
  <c r="E15" i="5" s="1"/>
  <c r="F13" i="5"/>
  <c r="F15" i="5" s="1"/>
  <c r="G13" i="5"/>
  <c r="G15" i="5" s="1"/>
  <c r="H13" i="5"/>
  <c r="H15" i="5" s="1"/>
  <c r="I14" i="5"/>
  <c r="I13" i="5" l="1"/>
  <c r="I15" i="5"/>
  <c r="O40" i="2"/>
  <c r="H40" i="2"/>
  <c r="N37" i="2"/>
  <c r="N39" i="2" s="1"/>
  <c r="M37" i="2"/>
  <c r="M39" i="2" s="1"/>
  <c r="L37" i="2"/>
  <c r="L39" i="2" s="1"/>
  <c r="K37" i="2"/>
  <c r="K39" i="2" s="1"/>
  <c r="J37" i="2"/>
  <c r="J39" i="2" s="1"/>
  <c r="I37" i="2"/>
  <c r="I39" i="2" s="1"/>
  <c r="G37" i="2"/>
  <c r="G39" i="2" s="1"/>
  <c r="F37" i="2"/>
  <c r="F39" i="2" s="1"/>
  <c r="E37" i="2"/>
  <c r="E39" i="2" s="1"/>
  <c r="D37" i="2"/>
  <c r="D39" i="2" s="1"/>
  <c r="C37" i="2"/>
  <c r="C39" i="2" s="1"/>
  <c r="B37" i="2"/>
  <c r="B39" i="2" s="1"/>
  <c r="O36" i="2"/>
  <c r="H36" i="2"/>
  <c r="H37" i="2" s="1"/>
  <c r="O35" i="2"/>
  <c r="H35" i="2"/>
  <c r="O28" i="2"/>
  <c r="H28" i="2"/>
  <c r="E27" i="2"/>
  <c r="O26" i="2"/>
  <c r="N25" i="2"/>
  <c r="N27" i="2" s="1"/>
  <c r="M25" i="2"/>
  <c r="M27" i="2" s="1"/>
  <c r="L25" i="2"/>
  <c r="L27" i="2" s="1"/>
  <c r="K25" i="2"/>
  <c r="K27" i="2" s="1"/>
  <c r="J25" i="2"/>
  <c r="J27" i="2" s="1"/>
  <c r="I25" i="2"/>
  <c r="I27" i="2" s="1"/>
  <c r="G25" i="2"/>
  <c r="G27" i="2" s="1"/>
  <c r="F25" i="2"/>
  <c r="F27" i="2" s="1"/>
  <c r="E25" i="2"/>
  <c r="D25" i="2"/>
  <c r="D27" i="2" s="1"/>
  <c r="C25" i="2"/>
  <c r="C27" i="2" s="1"/>
  <c r="B25" i="2"/>
  <c r="B27" i="2" s="1"/>
  <c r="O24" i="2"/>
  <c r="H24" i="2"/>
  <c r="O23" i="2"/>
  <c r="H23" i="2"/>
  <c r="P23" i="2" s="1"/>
  <c r="E16" i="2"/>
  <c r="B16" i="2"/>
  <c r="F15" i="2"/>
  <c r="G15" i="2" s="1"/>
  <c r="I15" i="2" s="1"/>
  <c r="C15" i="2"/>
  <c r="F14" i="2"/>
  <c r="G14" i="2" s="1"/>
  <c r="D14" i="2"/>
  <c r="H12" i="2"/>
  <c r="P12" i="2" s="1"/>
  <c r="N11" i="2"/>
  <c r="N13" i="2" s="1"/>
  <c r="M11" i="2"/>
  <c r="M13" i="2" s="1"/>
  <c r="L11" i="2"/>
  <c r="L13" i="2" s="1"/>
  <c r="K11" i="2"/>
  <c r="K13" i="2" s="1"/>
  <c r="J11" i="2"/>
  <c r="J13" i="2" s="1"/>
  <c r="I11" i="2"/>
  <c r="I13" i="2" s="1"/>
  <c r="G11" i="2"/>
  <c r="G13" i="2" s="1"/>
  <c r="F11" i="2"/>
  <c r="F13" i="2" s="1"/>
  <c r="E11" i="2"/>
  <c r="E13" i="2" s="1"/>
  <c r="D11" i="2"/>
  <c r="D13" i="2" s="1"/>
  <c r="C11" i="2"/>
  <c r="C13" i="2" s="1"/>
  <c r="B11" i="2"/>
  <c r="B13" i="2" s="1"/>
  <c r="O10" i="2"/>
  <c r="H10" i="2"/>
  <c r="O9" i="2"/>
  <c r="H9" i="2"/>
  <c r="P9" i="2" s="1"/>
  <c r="P10" i="2" l="1"/>
  <c r="O37" i="2"/>
  <c r="O25" i="2"/>
  <c r="F16" i="2"/>
  <c r="P37" i="2"/>
  <c r="H25" i="2"/>
  <c r="P25" i="2" s="1"/>
  <c r="P24" i="2"/>
  <c r="O13" i="2"/>
  <c r="P35" i="2"/>
  <c r="H11" i="2"/>
  <c r="G16" i="2"/>
  <c r="O11" i="2"/>
  <c r="P36" i="2"/>
  <c r="O39" i="2"/>
  <c r="O27" i="2"/>
  <c r="H13" i="2"/>
  <c r="P13" i="2" s="1"/>
  <c r="J15" i="2"/>
  <c r="K15" i="2" s="1"/>
  <c r="L15" i="2" s="1"/>
  <c r="M15" i="2" s="1"/>
  <c r="N15" i="2" s="1"/>
  <c r="O15" i="2"/>
  <c r="H27" i="2"/>
  <c r="H39" i="2"/>
  <c r="H14" i="2"/>
  <c r="I14" i="2"/>
  <c r="D15" i="2"/>
  <c r="H15" i="2" s="1"/>
  <c r="C16" i="2"/>
  <c r="P11" i="2" l="1"/>
  <c r="J14" i="2"/>
  <c r="I16" i="2"/>
  <c r="D16" i="2"/>
  <c r="H16" i="2"/>
  <c r="J16" i="2" l="1"/>
  <c r="K14" i="2"/>
  <c r="L14" i="2" l="1"/>
  <c r="K16" i="2"/>
  <c r="L16" i="2" l="1"/>
  <c r="M14" i="2"/>
  <c r="N14" i="2" l="1"/>
  <c r="N16" i="2" s="1"/>
  <c r="M16" i="2"/>
  <c r="O14" i="2" l="1"/>
  <c r="O16" i="2" s="1"/>
</calcChain>
</file>

<file path=xl/sharedStrings.xml><?xml version="1.0" encoding="utf-8"?>
<sst xmlns="http://schemas.openxmlformats.org/spreadsheetml/2006/main" count="122" uniqueCount="67">
  <si>
    <t>DESCRIÇÃO</t>
  </si>
  <si>
    <t>PESSOAL (A)</t>
  </si>
  <si>
    <t>INSUMOS E DESPESAS GERAIS (B)</t>
  </si>
  <si>
    <t>SUBTOTAL (C) = A + B</t>
  </si>
  <si>
    <t>INVESTIMENTO (D)</t>
  </si>
  <si>
    <t>TOTAL (C + D)</t>
  </si>
  <si>
    <t>JAN/18</t>
  </si>
  <si>
    <t>FEV/18</t>
  </si>
  <si>
    <t>MAR/18</t>
  </si>
  <si>
    <t>ABR/18</t>
  </si>
  <si>
    <t>MAI/18</t>
  </si>
  <si>
    <t>JUN/18</t>
  </si>
  <si>
    <t>1º SEM 2018</t>
  </si>
  <si>
    <t>JUL/18</t>
  </si>
  <si>
    <t>AGO/18</t>
  </si>
  <si>
    <t>SET/18</t>
  </si>
  <si>
    <t>OUT/18</t>
  </si>
  <si>
    <t>NOV/18</t>
  </si>
  <si>
    <t>DEZ /18</t>
  </si>
  <si>
    <t>2º SEM 2018</t>
  </si>
  <si>
    <t>PLANEJADO</t>
  </si>
  <si>
    <t>PLANEJANDO</t>
  </si>
  <si>
    <t>PESSOAL  ( A )</t>
  </si>
  <si>
    <t>INSUMOS E DESPESAS GERAIS  ( B )</t>
  </si>
  <si>
    <t>SUBTOTAL ( I ) =  ( A + B )</t>
  </si>
  <si>
    <t>INVESTIMENTO ( C )</t>
  </si>
  <si>
    <t>TOTAL ( I + C )</t>
  </si>
  <si>
    <t>RECEITA (Contrato de Gestão)</t>
  </si>
  <si>
    <t>RECEITA (Contratualização FMS)</t>
  </si>
  <si>
    <t>RECEITA TOTAL</t>
  </si>
  <si>
    <t>JAN/19</t>
  </si>
  <si>
    <t>FEV/19</t>
  </si>
  <si>
    <t>MAR/19</t>
  </si>
  <si>
    <t>ABR/19</t>
  </si>
  <si>
    <t>MAI/19</t>
  </si>
  <si>
    <t>JUN/19</t>
  </si>
  <si>
    <t>1º SEM 2019</t>
  </si>
  <si>
    <t>JUL/19</t>
  </si>
  <si>
    <t>AGO/19</t>
  </si>
  <si>
    <t>SET/19</t>
  </si>
  <si>
    <t>OUT/19</t>
  </si>
  <si>
    <t>NOV/19</t>
  </si>
  <si>
    <t>DEZ /19</t>
  </si>
  <si>
    <t>2º SEM 2019</t>
  </si>
  <si>
    <t>JAN/20</t>
  </si>
  <si>
    <t>FEV/20</t>
  </si>
  <si>
    <t>MAR/20</t>
  </si>
  <si>
    <t>ABR/20</t>
  </si>
  <si>
    <t>MAI/20</t>
  </si>
  <si>
    <t>JUN/20</t>
  </si>
  <si>
    <t>1º SEM 2020</t>
  </si>
  <si>
    <t>JUL/20</t>
  </si>
  <si>
    <t>AGO/20</t>
  </si>
  <si>
    <t>SET/20</t>
  </si>
  <si>
    <t>OUT/20</t>
  </si>
  <si>
    <t>NOV/20</t>
  </si>
  <si>
    <t>DEZ/20</t>
  </si>
  <si>
    <t>2º SEM 2020</t>
  </si>
  <si>
    <t>Notas:</t>
  </si>
  <si>
    <t>PLANILHA DE ORÇAMENTO DA ENTIDADE INDIVIDUALIZADO POR CONTRATO DE GESTÃO</t>
  </si>
  <si>
    <t>Organização Social: AGIR -  Associação de Gestão, Inovação e Resultados em saúde</t>
  </si>
  <si>
    <t>Unidade gerida: Hospital de Enfrentamento à COVID-19 do Centro -Norte Goiano</t>
  </si>
  <si>
    <t>Valor do repasse mensal do Contrato de Gestão: R$ 9.326.108,90</t>
  </si>
  <si>
    <t>Fonte: CORC/AGIR, SUORC/HCN e KPIH</t>
  </si>
  <si>
    <t>1. R$ 9.326.108,90 = Receita projetada mensal conforme Contrato de Gestão Nº 22/2021 SES/GO</t>
  </si>
  <si>
    <t>Contrato de Gestão Nº 22/2021 SES/GO</t>
  </si>
  <si>
    <t>Acumulado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</si>
</sst>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[$R$ -416]#,##0.00"/>
  </numFmts>
  <fonts count="13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Arial Bold"/>
    </font>
    <font>
      <b/>
      <sz val="8"/>
      <color rgb="FF000000"/>
      <name val="Arial Bold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 Italic"/>
    </font>
    <font>
      <b/>
      <sz val="8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i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3F3F3"/>
        <bgColor rgb="FFFFFFFF"/>
      </patternFill>
    </fill>
    <fill>
      <patternFill patternType="solid">
        <fgColor rgb="FF38761D"/>
        <bgColor rgb="FF339966"/>
      </patternFill>
    </fill>
    <fill>
      <patternFill patternType="solid">
        <fgColor rgb="FF93C47D"/>
        <bgColor rgb="FF96969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1" fillId="0" borderId="0" xfId="1"/>
    <xf numFmtId="49" fontId="4" fillId="0" borderId="0" xfId="1" applyNumberFormat="1" applyFont="1"/>
    <xf numFmtId="49" fontId="5" fillId="5" borderId="0" xfId="1" applyNumberFormat="1" applyFont="1" applyFill="1"/>
    <xf numFmtId="0" fontId="2" fillId="0" borderId="0" xfId="2"/>
    <xf numFmtId="0" fontId="3" fillId="5" borderId="0" xfId="1" applyFont="1" applyFill="1"/>
    <xf numFmtId="49" fontId="4" fillId="0" borderId="0" xfId="1" applyNumberFormat="1" applyFont="1" applyAlignment="1">
      <alignment horizontal="center"/>
    </xf>
    <xf numFmtId="49" fontId="5" fillId="5" borderId="0" xfId="1" applyNumberFormat="1" applyFont="1" applyFill="1" applyAlignment="1">
      <alignment horizontal="center"/>
    </xf>
    <xf numFmtId="49" fontId="6" fillId="0" borderId="0" xfId="1" applyNumberFormat="1" applyFont="1"/>
    <xf numFmtId="4" fontId="6" fillId="0" borderId="0" xfId="1" applyNumberFormat="1" applyFont="1"/>
    <xf numFmtId="4" fontId="7" fillId="5" borderId="0" xfId="1" applyNumberFormat="1" applyFont="1" applyFill="1"/>
    <xf numFmtId="49" fontId="5" fillId="0" borderId="0" xfId="1" applyNumberFormat="1" applyFont="1"/>
    <xf numFmtId="4" fontId="5" fillId="0" borderId="0" xfId="1" applyNumberFormat="1" applyFont="1"/>
    <xf numFmtId="4" fontId="4" fillId="0" borderId="0" xfId="1" applyNumberFormat="1" applyFont="1"/>
    <xf numFmtId="49" fontId="8" fillId="0" borderId="0" xfId="1" applyNumberFormat="1" applyFont="1"/>
    <xf numFmtId="0" fontId="9" fillId="0" borderId="0" xfId="0" applyFont="1" applyAlignment="1"/>
    <xf numFmtId="164" fontId="10" fillId="3" borderId="1" xfId="0" applyNumberFormat="1" applyFont="1" applyFill="1" applyBorder="1" applyAlignment="1">
      <alignment horizontal="center"/>
    </xf>
    <xf numFmtId="165" fontId="6" fillId="4" borderId="2" xfId="0" applyNumberFormat="1" applyFont="1" applyFill="1" applyBorder="1" applyAlignment="1">
      <alignment horizontal="right"/>
    </xf>
    <xf numFmtId="0" fontId="6" fillId="6" borderId="0" xfId="0" applyFont="1" applyFill="1"/>
    <xf numFmtId="0" fontId="12" fillId="6" borderId="0" xfId="0" applyFont="1" applyFill="1"/>
    <xf numFmtId="165" fontId="11" fillId="6" borderId="0" xfId="0" applyNumberFormat="1" applyFont="1" applyFill="1" applyBorder="1" applyAlignment="1">
      <alignment horizontal="right"/>
    </xf>
    <xf numFmtId="0" fontId="12" fillId="6" borderId="0" xfId="0" applyFont="1" applyFill="1" applyBorder="1"/>
    <xf numFmtId="0" fontId="11" fillId="6" borderId="0" xfId="0" applyFont="1" applyFill="1"/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165" fontId="11" fillId="6" borderId="6" xfId="0" applyNumberFormat="1" applyFont="1" applyFill="1" applyBorder="1" applyAlignment="1">
      <alignment horizontal="right"/>
    </xf>
    <xf numFmtId="0" fontId="11" fillId="4" borderId="5" xfId="0" applyFont="1" applyFill="1" applyBorder="1" applyAlignment="1">
      <alignment horizontal="center"/>
    </xf>
    <xf numFmtId="165" fontId="6" fillId="4" borderId="0" xfId="0" applyNumberFormat="1" applyFont="1" applyFill="1" applyBorder="1" applyAlignment="1">
      <alignment horizontal="right"/>
    </xf>
    <xf numFmtId="165" fontId="6" fillId="4" borderId="6" xfId="0" applyNumberFormat="1" applyFont="1" applyFill="1" applyBorder="1" applyAlignment="1">
      <alignment horizontal="right"/>
    </xf>
    <xf numFmtId="0" fontId="11" fillId="4" borderId="7" xfId="0" applyFont="1" applyFill="1" applyBorder="1" applyAlignment="1">
      <alignment horizontal="center"/>
    </xf>
    <xf numFmtId="165" fontId="6" fillId="4" borderId="8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1" xfId="0" applyFont="1" applyFill="1" applyBorder="1" applyAlignment="1"/>
    <xf numFmtId="0" fontId="6" fillId="2" borderId="4" xfId="0" applyFont="1" applyFill="1" applyBorder="1" applyAlignment="1"/>
    <xf numFmtId="0" fontId="6" fillId="2" borderId="0" xfId="0" applyFont="1" applyFill="1" applyBorder="1" applyAlignment="1"/>
    <xf numFmtId="0" fontId="6" fillId="2" borderId="6" xfId="0" applyFont="1" applyFill="1" applyBorder="1" applyAlignment="1"/>
    <xf numFmtId="0" fontId="6" fillId="2" borderId="2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0" fontId="6" fillId="6" borderId="0" xfId="0" applyFont="1" applyFill="1" applyAlignment="1">
      <alignment horizontal="left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1002846</xdr:colOff>
      <xdr:row>2</xdr:row>
      <xdr:rowOff>27212</xdr:rowOff>
    </xdr:from>
    <xdr:to>
      <xdr:col>6</xdr:col>
      <xdr:colOff>5261</xdr:colOff>
      <xdr:row>6</xdr:row>
      <xdr:rowOff>28575</xdr:rowOff>
    </xdr:to>
    <xdr:pic>
      <xdr:nvPicPr>
        <xdr:cNvPr id="6" name="Imagem 5" descr="C:\Users\4589-maria\Desktop\Webmail __ LOGO AGIR.png_files\LOGO AGIR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0696" y="312962"/>
          <a:ext cx="1097915" cy="572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1038225</xdr:colOff>
      <xdr:row>2</xdr:row>
      <xdr:rowOff>66675</xdr:rowOff>
    </xdr:from>
    <xdr:to>
      <xdr:col>8</xdr:col>
      <xdr:colOff>1233304</xdr:colOff>
      <xdr:row>6</xdr:row>
      <xdr:rowOff>19051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352425"/>
          <a:ext cx="3338329" cy="523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I23"/>
  <sheetViews>
    <sheetView tabSelected="1" zoomScaleNormal="100" workbookViewId="0">
      <selection activeCell="C22" sqref="C22"/>
    </sheetView>
  </sheetViews>
  <sheetFormatPr defaultRowHeight="11.25"/>
  <cols>
    <col min="1" max="1" width="2.7109375" style="22" customWidth="1"/>
    <col min="2" max="2" width="35" style="22" customWidth="1"/>
    <col min="3" max="8" width="15.7109375" style="22" bestFit="1" customWidth="1"/>
    <col min="9" max="9" width="19.85546875" style="22" customWidth="1"/>
    <col min="10" max="16384" width="9.140625" style="22"/>
  </cols>
  <sheetData>
    <row r="3" spans="2:9">
      <c r="B3" s="32" t="s">
        <v>60</v>
      </c>
      <c r="C3" s="35"/>
      <c r="D3" s="35"/>
      <c r="E3" s="36"/>
    </row>
    <row r="4" spans="2:9">
      <c r="B4" s="33" t="s">
        <v>61</v>
      </c>
      <c r="C4" s="37"/>
      <c r="D4" s="37"/>
      <c r="E4" s="38"/>
    </row>
    <row r="5" spans="2:9">
      <c r="B5" s="33" t="s">
        <v>65</v>
      </c>
      <c r="C5" s="37"/>
      <c r="D5" s="37"/>
      <c r="E5" s="38"/>
    </row>
    <row r="6" spans="2:9" ht="11.25" customHeight="1">
      <c r="B6" s="34" t="s">
        <v>62</v>
      </c>
      <c r="C6" s="39"/>
      <c r="D6" s="39"/>
      <c r="E6" s="40"/>
    </row>
    <row r="8" spans="2:9">
      <c r="B8" s="15" t="s">
        <v>59</v>
      </c>
    </row>
    <row r="9" spans="2:9">
      <c r="B9" s="15"/>
    </row>
    <row r="10" spans="2:9">
      <c r="B10" s="23" t="s">
        <v>0</v>
      </c>
      <c r="C10" s="16">
        <v>44256</v>
      </c>
      <c r="D10" s="16">
        <f t="shared" ref="D10:G10" si="0">C10+35</f>
        <v>44291</v>
      </c>
      <c r="E10" s="16">
        <f t="shared" si="0"/>
        <v>44326</v>
      </c>
      <c r="F10" s="16">
        <f t="shared" si="0"/>
        <v>44361</v>
      </c>
      <c r="G10" s="16">
        <f t="shared" si="0"/>
        <v>44396</v>
      </c>
      <c r="H10" s="16">
        <v>44409</v>
      </c>
      <c r="I10" s="24" t="s">
        <v>66</v>
      </c>
    </row>
    <row r="11" spans="2:9">
      <c r="B11" s="25" t="s">
        <v>1</v>
      </c>
      <c r="C11" s="20">
        <v>4968694.1594718285</v>
      </c>
      <c r="D11" s="20">
        <v>4968694.1594718285</v>
      </c>
      <c r="E11" s="20">
        <v>4968694.1594718285</v>
      </c>
      <c r="F11" s="20">
        <v>4968694.1594718285</v>
      </c>
      <c r="G11" s="20">
        <v>4968694.1594718285</v>
      </c>
      <c r="H11" s="20">
        <v>4968694.1594718285</v>
      </c>
      <c r="I11" s="26">
        <f>SUM(C11:H11)</f>
        <v>29812164.956830971</v>
      </c>
    </row>
    <row r="12" spans="2:9">
      <c r="B12" s="25" t="s">
        <v>2</v>
      </c>
      <c r="C12" s="20">
        <v>4357414.7405281719</v>
      </c>
      <c r="D12" s="20">
        <v>4357414.7405281719</v>
      </c>
      <c r="E12" s="20">
        <v>4357414.7405281719</v>
      </c>
      <c r="F12" s="20">
        <v>4357414.7405281719</v>
      </c>
      <c r="G12" s="20">
        <v>4357414.7405281719</v>
      </c>
      <c r="H12" s="20">
        <v>4357414.7405281719</v>
      </c>
      <c r="I12" s="26">
        <f>SUM(C12:H12)</f>
        <v>26144488.443169035</v>
      </c>
    </row>
    <row r="13" spans="2:9">
      <c r="B13" s="27" t="s">
        <v>3</v>
      </c>
      <c r="C13" s="28">
        <f t="shared" ref="C13:H13" si="1">C11+C12</f>
        <v>9326108.9000000004</v>
      </c>
      <c r="D13" s="28">
        <f t="shared" si="1"/>
        <v>9326108.9000000004</v>
      </c>
      <c r="E13" s="28">
        <f t="shared" si="1"/>
        <v>9326108.9000000004</v>
      </c>
      <c r="F13" s="28">
        <f t="shared" si="1"/>
        <v>9326108.9000000004</v>
      </c>
      <c r="G13" s="28">
        <f t="shared" si="1"/>
        <v>9326108.9000000004</v>
      </c>
      <c r="H13" s="28">
        <f t="shared" si="1"/>
        <v>9326108.9000000004</v>
      </c>
      <c r="I13" s="29">
        <f>SUM(C13:H13)</f>
        <v>55956653.399999999</v>
      </c>
    </row>
    <row r="14" spans="2:9">
      <c r="B14" s="25" t="s">
        <v>4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6">
        <f>SUM(C14:H14)</f>
        <v>0</v>
      </c>
    </row>
    <row r="15" spans="2:9">
      <c r="B15" s="30" t="s">
        <v>5</v>
      </c>
      <c r="C15" s="17">
        <f t="shared" ref="C15:H15" si="2">C13+C14</f>
        <v>9326108.9000000004</v>
      </c>
      <c r="D15" s="17">
        <f t="shared" si="2"/>
        <v>9326108.9000000004</v>
      </c>
      <c r="E15" s="17">
        <f t="shared" si="2"/>
        <v>9326108.9000000004</v>
      </c>
      <c r="F15" s="17">
        <f t="shared" si="2"/>
        <v>9326108.9000000004</v>
      </c>
      <c r="G15" s="17">
        <f t="shared" si="2"/>
        <v>9326108.9000000004</v>
      </c>
      <c r="H15" s="17">
        <f t="shared" si="2"/>
        <v>9326108.9000000004</v>
      </c>
      <c r="I15" s="31">
        <f>SUM(C15:H15)</f>
        <v>55956653.399999999</v>
      </c>
    </row>
    <row r="16" spans="2:9">
      <c r="B16" s="19" t="s">
        <v>63</v>
      </c>
    </row>
    <row r="18" spans="2:8">
      <c r="B18" s="19" t="s">
        <v>58</v>
      </c>
    </row>
    <row r="19" spans="2:8">
      <c r="B19" s="19" t="s">
        <v>64</v>
      </c>
    </row>
    <row r="20" spans="2:8" ht="24" customHeight="1">
      <c r="B20" s="41"/>
      <c r="C20" s="41"/>
      <c r="D20" s="41"/>
      <c r="E20" s="41"/>
      <c r="F20" s="41"/>
      <c r="G20" s="41"/>
      <c r="H20" s="41"/>
    </row>
    <row r="21" spans="2:8">
      <c r="B21" s="18"/>
    </row>
    <row r="22" spans="2:8">
      <c r="B22" s="18"/>
    </row>
    <row r="23" spans="2:8">
      <c r="B23" s="21"/>
    </row>
  </sheetData>
  <mergeCells count="1">
    <mergeCell ref="B20:H20"/>
  </mergeCells>
  <pageMargins left="0.511811024" right="0.511811024" top="0.78740157499999996" bottom="0.78740157499999996" header="0.31496062000000002" footer="0.31496062000000002"/>
  <pageSetup paperSize="9" scale="57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3"/>
  <dimension ref="A6:AD41"/>
  <sheetViews>
    <sheetView workbookViewId="0">
      <selection activeCell="P1" sqref="P1:P1048576"/>
    </sheetView>
  </sheetViews>
  <sheetFormatPr defaultRowHeight="12.75"/>
  <cols>
    <col min="1" max="1" width="27.28515625" style="4" bestFit="1" customWidth="1"/>
    <col min="2" max="2" width="12.7109375" style="4" bestFit="1" customWidth="1"/>
    <col min="3" max="3" width="11.28515625" style="4" bestFit="1" customWidth="1"/>
    <col min="4" max="4" width="10.85546875" style="4" bestFit="1" customWidth="1"/>
    <col min="5" max="6" width="11.28515625" style="4" bestFit="1" customWidth="1"/>
    <col min="7" max="7" width="10.85546875" style="4" bestFit="1" customWidth="1"/>
    <col min="8" max="8" width="11.140625" style="4" bestFit="1" customWidth="1"/>
    <col min="9" max="9" width="12.7109375" style="4" bestFit="1" customWidth="1"/>
    <col min="10" max="14" width="10.85546875" style="4" bestFit="1" customWidth="1"/>
    <col min="15" max="16" width="11.7109375" style="4" bestFit="1" customWidth="1"/>
    <col min="17" max="19" width="10.85546875" style="4" bestFit="1" customWidth="1"/>
    <col min="20" max="20" width="11.28515625" style="4" bestFit="1" customWidth="1"/>
    <col min="21" max="30" width="10.85546875" style="4" bestFit="1" customWidth="1"/>
    <col min="31" max="16384" width="9.140625" style="4"/>
  </cols>
  <sheetData>
    <row r="6" spans="1:30" ht="15">
      <c r="A6" s="1"/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3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3" t="s">
        <v>19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5">
      <c r="A7" s="2"/>
      <c r="B7" s="1"/>
      <c r="C7" s="1"/>
      <c r="D7" s="1"/>
      <c r="E7" s="1"/>
      <c r="F7" s="1"/>
      <c r="G7" s="1"/>
      <c r="H7" s="5"/>
      <c r="I7" s="1"/>
      <c r="J7" s="1"/>
      <c r="K7" s="1"/>
      <c r="L7" s="1"/>
      <c r="M7" s="1"/>
      <c r="N7" s="1"/>
      <c r="O7" s="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>
      <c r="A8" s="2" t="s">
        <v>0</v>
      </c>
      <c r="B8" s="6" t="s">
        <v>20</v>
      </c>
      <c r="C8" s="6" t="s">
        <v>20</v>
      </c>
      <c r="D8" s="6" t="s">
        <v>20</v>
      </c>
      <c r="E8" s="6" t="s">
        <v>20</v>
      </c>
      <c r="F8" s="6" t="s">
        <v>20</v>
      </c>
      <c r="G8" s="6" t="s">
        <v>20</v>
      </c>
      <c r="H8" s="7" t="s">
        <v>21</v>
      </c>
      <c r="I8" s="6" t="s">
        <v>20</v>
      </c>
      <c r="J8" s="6" t="s">
        <v>20</v>
      </c>
      <c r="K8" s="6" t="s">
        <v>20</v>
      </c>
      <c r="L8" s="6" t="s">
        <v>20</v>
      </c>
      <c r="M8" s="6" t="s">
        <v>20</v>
      </c>
      <c r="N8" s="6" t="s">
        <v>20</v>
      </c>
      <c r="O8" s="7" t="s">
        <v>21</v>
      </c>
      <c r="P8" s="2"/>
      <c r="Q8" s="2"/>
      <c r="R8" s="2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>
      <c r="A9" s="8" t="s">
        <v>22</v>
      </c>
      <c r="B9" s="9">
        <v>8569748.5600000005</v>
      </c>
      <c r="C9" s="9">
        <v>8569748.5600000005</v>
      </c>
      <c r="D9" s="9">
        <v>8569748.5600000005</v>
      </c>
      <c r="E9" s="9">
        <v>8177569.2800000003</v>
      </c>
      <c r="F9" s="9">
        <v>8177569.2800000003</v>
      </c>
      <c r="G9" s="9">
        <v>8177569.2800000003</v>
      </c>
      <c r="H9" s="10">
        <f>SUM(B9:G9)</f>
        <v>50241953.520000003</v>
      </c>
      <c r="I9" s="9">
        <v>8177569.2800000003</v>
      </c>
      <c r="J9" s="9">
        <v>8177569.2800000003</v>
      </c>
      <c r="K9" s="9">
        <v>8177569.2800000003</v>
      </c>
      <c r="L9" s="9">
        <v>8177569.2800000003</v>
      </c>
      <c r="M9" s="9">
        <v>8177569.2800000003</v>
      </c>
      <c r="N9" s="9">
        <v>8177569.2800000003</v>
      </c>
      <c r="O9" s="10">
        <f>SUM(I9:N9)</f>
        <v>49065415.68</v>
      </c>
      <c r="P9" s="9">
        <f>H9+O9</f>
        <v>99307369.200000003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>
      <c r="A10" s="8" t="s">
        <v>23</v>
      </c>
      <c r="B10" s="9">
        <v>4110207.88</v>
      </c>
      <c r="C10" s="9">
        <v>4110207.88</v>
      </c>
      <c r="D10" s="9">
        <v>4110207.88</v>
      </c>
      <c r="E10" s="9">
        <v>3922111.54</v>
      </c>
      <c r="F10" s="9">
        <v>3922111.54</v>
      </c>
      <c r="G10" s="9">
        <v>3922111.54</v>
      </c>
      <c r="H10" s="10">
        <f>SUM(B10:G10)</f>
        <v>24096958.259999998</v>
      </c>
      <c r="I10" s="9">
        <v>3922111.54</v>
      </c>
      <c r="J10" s="9">
        <v>3922111.54</v>
      </c>
      <c r="K10" s="9">
        <v>3922111.54</v>
      </c>
      <c r="L10" s="9">
        <v>3922111.54</v>
      </c>
      <c r="M10" s="9">
        <v>3922111.54</v>
      </c>
      <c r="N10" s="9">
        <v>3922111.54</v>
      </c>
      <c r="O10" s="10">
        <f>SUM(I10:N10)</f>
        <v>23532669.239999998</v>
      </c>
      <c r="P10" s="9">
        <f t="shared" ref="P10:P37" si="0">H10+O10</f>
        <v>47629627.5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>
      <c r="A11" s="11" t="s">
        <v>24</v>
      </c>
      <c r="B11" s="12">
        <f>SUM(B9:B10)</f>
        <v>12679956.440000001</v>
      </c>
      <c r="C11" s="12">
        <f t="shared" ref="C11:G11" si="1">SUM(C9:C10)</f>
        <v>12679956.440000001</v>
      </c>
      <c r="D11" s="12">
        <f t="shared" si="1"/>
        <v>12679956.440000001</v>
      </c>
      <c r="E11" s="12">
        <f t="shared" si="1"/>
        <v>12099680.82</v>
      </c>
      <c r="F11" s="12">
        <f t="shared" si="1"/>
        <v>12099680.82</v>
      </c>
      <c r="G11" s="12">
        <f t="shared" si="1"/>
        <v>12099680.82</v>
      </c>
      <c r="H11" s="10">
        <f>SUM(H9:H10)</f>
        <v>74338911.780000001</v>
      </c>
      <c r="I11" s="12">
        <f>SUM(I9:I10)</f>
        <v>12099680.82</v>
      </c>
      <c r="J11" s="12">
        <f t="shared" ref="J11:N11" si="2">SUM(J9:J10)</f>
        <v>12099680.82</v>
      </c>
      <c r="K11" s="12">
        <f t="shared" si="2"/>
        <v>12099680.82</v>
      </c>
      <c r="L11" s="12">
        <f t="shared" si="2"/>
        <v>12099680.82</v>
      </c>
      <c r="M11" s="12">
        <f t="shared" si="2"/>
        <v>12099680.82</v>
      </c>
      <c r="N11" s="12">
        <f t="shared" si="2"/>
        <v>12099680.82</v>
      </c>
      <c r="O11" s="10">
        <f>SUM(O9:O10)</f>
        <v>72598084.920000002</v>
      </c>
      <c r="P11" s="9">
        <f t="shared" si="0"/>
        <v>146936996.69999999</v>
      </c>
      <c r="Q11" s="12"/>
      <c r="R11" s="12"/>
      <c r="S11" s="12"/>
      <c r="T11" s="11"/>
      <c r="U11" s="12"/>
      <c r="V11" s="12"/>
      <c r="W11" s="12"/>
      <c r="X11" s="12"/>
      <c r="Y11" s="12"/>
      <c r="Z11" s="12"/>
      <c r="AA11" s="12"/>
      <c r="AB11" s="12"/>
      <c r="AC11" s="12"/>
      <c r="AD11" s="12"/>
    </row>
    <row r="12" spans="1:30" ht="15">
      <c r="A12" s="8" t="s">
        <v>25</v>
      </c>
      <c r="B12" s="9">
        <v>55808</v>
      </c>
      <c r="C12" s="1"/>
      <c r="D12" s="1"/>
      <c r="E12" s="1"/>
      <c r="F12" s="1"/>
      <c r="G12" s="1"/>
      <c r="H12" s="10">
        <f>SUM(B12:G12)</f>
        <v>55808</v>
      </c>
      <c r="I12" s="1"/>
      <c r="J12" s="1"/>
      <c r="K12" s="1"/>
      <c r="L12" s="1"/>
      <c r="M12" s="1"/>
      <c r="N12" s="1"/>
      <c r="O12" s="10"/>
      <c r="P12" s="9">
        <f t="shared" si="0"/>
        <v>55808</v>
      </c>
      <c r="Q12" s="1"/>
      <c r="R12" s="1"/>
      <c r="S12" s="1"/>
      <c r="T12" s="1"/>
      <c r="U12" s="1"/>
      <c r="V12" s="1"/>
      <c r="W12" s="1"/>
      <c r="X12" s="9"/>
      <c r="Y12" s="9"/>
      <c r="Z12" s="9"/>
      <c r="AA12" s="1"/>
      <c r="AB12" s="1"/>
      <c r="AC12" s="1"/>
      <c r="AD12" s="1"/>
    </row>
    <row r="13" spans="1:30">
      <c r="A13" s="2" t="s">
        <v>26</v>
      </c>
      <c r="B13" s="13">
        <f>B11+B12</f>
        <v>12735764.440000001</v>
      </c>
      <c r="C13" s="13">
        <f t="shared" ref="C13:G13" si="3">C11+C12</f>
        <v>12679956.440000001</v>
      </c>
      <c r="D13" s="13">
        <f t="shared" si="3"/>
        <v>12679956.440000001</v>
      </c>
      <c r="E13" s="13">
        <f t="shared" si="3"/>
        <v>12099680.82</v>
      </c>
      <c r="F13" s="13">
        <f t="shared" si="3"/>
        <v>12099680.82</v>
      </c>
      <c r="G13" s="13">
        <f t="shared" si="3"/>
        <v>12099680.82</v>
      </c>
      <c r="H13" s="10">
        <f>SUM(B13:G13)</f>
        <v>74394719.780000001</v>
      </c>
      <c r="I13" s="13">
        <f>I11+I12</f>
        <v>12099680.82</v>
      </c>
      <c r="J13" s="13">
        <f t="shared" ref="J13:N13" si="4">J11+J12</f>
        <v>12099680.82</v>
      </c>
      <c r="K13" s="13">
        <f t="shared" si="4"/>
        <v>12099680.82</v>
      </c>
      <c r="L13" s="13">
        <f t="shared" si="4"/>
        <v>12099680.82</v>
      </c>
      <c r="M13" s="13">
        <f t="shared" si="4"/>
        <v>12099680.82</v>
      </c>
      <c r="N13" s="13">
        <f t="shared" si="4"/>
        <v>12099680.82</v>
      </c>
      <c r="O13" s="10">
        <f>SUM(I13:N13)</f>
        <v>72598084.920000002</v>
      </c>
      <c r="P13" s="9">
        <f t="shared" si="0"/>
        <v>146992804.69999999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>
      <c r="A14" s="2" t="s">
        <v>27</v>
      </c>
      <c r="B14" s="12">
        <v>9305764.4399999995</v>
      </c>
      <c r="C14" s="12">
        <v>9249956.4399999995</v>
      </c>
      <c r="D14" s="12">
        <f>C14</f>
        <v>9249956.4399999995</v>
      </c>
      <c r="E14" s="12">
        <v>8669680.8200000003</v>
      </c>
      <c r="F14" s="12">
        <f>E14</f>
        <v>8669680.8200000003</v>
      </c>
      <c r="G14" s="12">
        <f>F14</f>
        <v>8669680.8200000003</v>
      </c>
      <c r="H14" s="10">
        <f>SUM(B14:G14)</f>
        <v>53814719.780000001</v>
      </c>
      <c r="I14" s="12">
        <f>G14</f>
        <v>8669680.8200000003</v>
      </c>
      <c r="J14" s="12">
        <f>I14</f>
        <v>8669680.8200000003</v>
      </c>
      <c r="K14" s="12">
        <f t="shared" ref="K14:N15" si="5">J14</f>
        <v>8669680.8200000003</v>
      </c>
      <c r="L14" s="12">
        <f t="shared" si="5"/>
        <v>8669680.8200000003</v>
      </c>
      <c r="M14" s="12">
        <f t="shared" si="5"/>
        <v>8669680.8200000003</v>
      </c>
      <c r="N14" s="12">
        <f>M14</f>
        <v>8669680.8200000003</v>
      </c>
      <c r="O14" s="10">
        <f>SUM(I14:N14)</f>
        <v>52018084.920000002</v>
      </c>
      <c r="P14" s="9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  <row r="15" spans="1:30">
      <c r="A15" s="2" t="s">
        <v>28</v>
      </c>
      <c r="B15" s="12">
        <v>3430000</v>
      </c>
      <c r="C15" s="12">
        <f>B15</f>
        <v>3430000</v>
      </c>
      <c r="D15" s="12">
        <f>C15</f>
        <v>3430000</v>
      </c>
      <c r="E15" s="12">
        <v>3430000</v>
      </c>
      <c r="F15" s="12">
        <f>E15</f>
        <v>3430000</v>
      </c>
      <c r="G15" s="12">
        <f>F15</f>
        <v>3430000</v>
      </c>
      <c r="H15" s="10">
        <f>SUM(B15:G15)</f>
        <v>20580000</v>
      </c>
      <c r="I15" s="12">
        <f>G15</f>
        <v>3430000</v>
      </c>
      <c r="J15" s="12">
        <f>I15</f>
        <v>3430000</v>
      </c>
      <c r="K15" s="12">
        <f t="shared" si="5"/>
        <v>3430000</v>
      </c>
      <c r="L15" s="12">
        <f t="shared" si="5"/>
        <v>3430000</v>
      </c>
      <c r="M15" s="12">
        <f t="shared" si="5"/>
        <v>3430000</v>
      </c>
      <c r="N15" s="12">
        <f t="shared" si="5"/>
        <v>3430000</v>
      </c>
      <c r="O15" s="10">
        <f>SUM(I15:N15)</f>
        <v>20580000</v>
      </c>
      <c r="P15" s="9"/>
    </row>
    <row r="16" spans="1:30" ht="15">
      <c r="A16" s="14" t="s">
        <v>29</v>
      </c>
      <c r="B16" s="12">
        <f>B14+B15</f>
        <v>12735764.439999999</v>
      </c>
      <c r="C16" s="12">
        <f t="shared" ref="C16:O16" si="6">C14+C15</f>
        <v>12679956.439999999</v>
      </c>
      <c r="D16" s="12">
        <f t="shared" si="6"/>
        <v>12679956.439999999</v>
      </c>
      <c r="E16" s="12">
        <f t="shared" si="6"/>
        <v>12099680.82</v>
      </c>
      <c r="F16" s="12">
        <f t="shared" si="6"/>
        <v>12099680.82</v>
      </c>
      <c r="G16" s="12">
        <f t="shared" si="6"/>
        <v>12099680.82</v>
      </c>
      <c r="H16" s="10">
        <f>H14+H15</f>
        <v>74394719.780000001</v>
      </c>
      <c r="I16" s="12">
        <f t="shared" si="6"/>
        <v>12099680.82</v>
      </c>
      <c r="J16" s="12">
        <f t="shared" si="6"/>
        <v>12099680.82</v>
      </c>
      <c r="K16" s="12">
        <f t="shared" si="6"/>
        <v>12099680.82</v>
      </c>
      <c r="L16" s="12">
        <f t="shared" si="6"/>
        <v>12099680.82</v>
      </c>
      <c r="M16" s="12">
        <f t="shared" si="6"/>
        <v>12099680.82</v>
      </c>
      <c r="N16" s="12">
        <f t="shared" si="6"/>
        <v>12099680.82</v>
      </c>
      <c r="O16" s="10">
        <f t="shared" si="6"/>
        <v>72598084.920000002</v>
      </c>
      <c r="P16" s="9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16">
      <c r="P17" s="9"/>
    </row>
    <row r="18" spans="1:16">
      <c r="P18" s="9"/>
    </row>
    <row r="19" spans="1:16">
      <c r="P19" s="9"/>
    </row>
    <row r="20" spans="1:16">
      <c r="B20" s="2" t="s">
        <v>30</v>
      </c>
      <c r="C20" s="2" t="s">
        <v>31</v>
      </c>
      <c r="D20" s="2" t="s">
        <v>32</v>
      </c>
      <c r="E20" s="2" t="s">
        <v>33</v>
      </c>
      <c r="F20" s="2" t="s">
        <v>34</v>
      </c>
      <c r="G20" s="2" t="s">
        <v>35</v>
      </c>
      <c r="H20" s="3" t="s">
        <v>36</v>
      </c>
      <c r="I20" s="2" t="s">
        <v>37</v>
      </c>
      <c r="J20" s="2" t="s">
        <v>38</v>
      </c>
      <c r="K20" s="2" t="s">
        <v>39</v>
      </c>
      <c r="L20" s="2" t="s">
        <v>40</v>
      </c>
      <c r="M20" s="2" t="s">
        <v>41</v>
      </c>
      <c r="N20" s="2" t="s">
        <v>42</v>
      </c>
      <c r="O20" s="3" t="s">
        <v>43</v>
      </c>
      <c r="P20" s="9"/>
    </row>
    <row r="21" spans="1:16" ht="15">
      <c r="B21" s="1"/>
      <c r="C21" s="1"/>
      <c r="D21" s="1"/>
      <c r="E21" s="1"/>
      <c r="F21" s="1"/>
      <c r="G21" s="1"/>
      <c r="H21" s="5"/>
      <c r="I21" s="1"/>
      <c r="J21" s="1"/>
      <c r="K21" s="1"/>
      <c r="L21" s="1"/>
      <c r="M21" s="1"/>
      <c r="N21" s="1"/>
      <c r="O21" s="5"/>
      <c r="P21" s="9"/>
    </row>
    <row r="22" spans="1:16">
      <c r="A22" s="2" t="s">
        <v>0</v>
      </c>
      <c r="B22" s="6" t="s">
        <v>20</v>
      </c>
      <c r="C22" s="6" t="s">
        <v>20</v>
      </c>
      <c r="D22" s="6" t="s">
        <v>20</v>
      </c>
      <c r="E22" s="6" t="s">
        <v>20</v>
      </c>
      <c r="F22" s="6" t="s">
        <v>20</v>
      </c>
      <c r="G22" s="6" t="s">
        <v>20</v>
      </c>
      <c r="H22" s="7" t="s">
        <v>21</v>
      </c>
      <c r="I22" s="6" t="s">
        <v>20</v>
      </c>
      <c r="J22" s="6" t="s">
        <v>20</v>
      </c>
      <c r="K22" s="6" t="s">
        <v>20</v>
      </c>
      <c r="L22" s="6" t="s">
        <v>20</v>
      </c>
      <c r="M22" s="6" t="s">
        <v>20</v>
      </c>
      <c r="N22" s="6" t="s">
        <v>20</v>
      </c>
      <c r="O22" s="7" t="s">
        <v>21</v>
      </c>
      <c r="P22" s="9"/>
    </row>
    <row r="23" spans="1:16">
      <c r="A23" s="8" t="s">
        <v>22</v>
      </c>
      <c r="B23" s="9">
        <v>8177569.2800000003</v>
      </c>
      <c r="C23" s="9">
        <v>8177569.2800000003</v>
      </c>
      <c r="D23" s="9">
        <v>8177569.2800000003</v>
      </c>
      <c r="E23" s="9">
        <v>8166429.6699999999</v>
      </c>
      <c r="F23" s="9">
        <v>8166429.6699999999</v>
      </c>
      <c r="G23" s="9">
        <v>8166429.6699999999</v>
      </c>
      <c r="H23" s="10">
        <f>SUM(B23:G23)</f>
        <v>49031996.850000001</v>
      </c>
      <c r="I23" s="9">
        <v>8166429.6699999999</v>
      </c>
      <c r="J23" s="9">
        <v>8166429.6699999999</v>
      </c>
      <c r="K23" s="9">
        <v>8166429.6699999999</v>
      </c>
      <c r="L23" s="9">
        <v>8166429.6699999999</v>
      </c>
      <c r="M23" s="9">
        <v>8166429.6699999999</v>
      </c>
      <c r="N23" s="9">
        <v>8166429.6699999999</v>
      </c>
      <c r="O23" s="10">
        <f>SUM(I23:N23)</f>
        <v>48998578.020000003</v>
      </c>
      <c r="P23" s="9">
        <f t="shared" si="0"/>
        <v>98030574.870000005</v>
      </c>
    </row>
    <row r="24" spans="1:16">
      <c r="A24" s="8" t="s">
        <v>23</v>
      </c>
      <c r="B24" s="9">
        <v>3922111.54</v>
      </c>
      <c r="C24" s="9">
        <v>3922111.54</v>
      </c>
      <c r="D24" s="9">
        <v>3922111.54</v>
      </c>
      <c r="E24" s="9">
        <v>3916768.78</v>
      </c>
      <c r="F24" s="9">
        <v>3916768.78</v>
      </c>
      <c r="G24" s="9">
        <v>3916768.78</v>
      </c>
      <c r="H24" s="10">
        <f>SUM(B24:G24)</f>
        <v>23516640.960000001</v>
      </c>
      <c r="I24" s="9">
        <v>3916768.78</v>
      </c>
      <c r="J24" s="9">
        <v>3916768.78</v>
      </c>
      <c r="K24" s="9">
        <v>3916768.78</v>
      </c>
      <c r="L24" s="9">
        <v>3916768.78</v>
      </c>
      <c r="M24" s="9">
        <v>3916768.78</v>
      </c>
      <c r="N24" s="9">
        <v>3916768.78</v>
      </c>
      <c r="O24" s="10">
        <f>SUM(I24:N24)</f>
        <v>23500612.68</v>
      </c>
      <c r="P24" s="9">
        <f t="shared" si="0"/>
        <v>47017253.640000001</v>
      </c>
    </row>
    <row r="25" spans="1:16">
      <c r="A25" s="11" t="s">
        <v>24</v>
      </c>
      <c r="B25" s="12">
        <f>SUM(B23:B24)</f>
        <v>12099680.82</v>
      </c>
      <c r="C25" s="12">
        <f t="shared" ref="C25:G25" si="7">SUM(C23:C24)</f>
        <v>12099680.82</v>
      </c>
      <c r="D25" s="12">
        <f t="shared" si="7"/>
        <v>12099680.82</v>
      </c>
      <c r="E25" s="12">
        <f t="shared" si="7"/>
        <v>12083198.449999999</v>
      </c>
      <c r="F25" s="12">
        <f t="shared" si="7"/>
        <v>12083198.449999999</v>
      </c>
      <c r="G25" s="12">
        <f t="shared" si="7"/>
        <v>12083198.449999999</v>
      </c>
      <c r="H25" s="10">
        <f>SUM(H23:H24)</f>
        <v>72548637.810000002</v>
      </c>
      <c r="I25" s="12">
        <f>SUM(I23:I24)</f>
        <v>12083198.449999999</v>
      </c>
      <c r="J25" s="12">
        <f t="shared" ref="J25:M25" si="8">SUM(J23:J24)</f>
        <v>12083198.449999999</v>
      </c>
      <c r="K25" s="12">
        <f t="shared" si="8"/>
        <v>12083198.449999999</v>
      </c>
      <c r="L25" s="12">
        <f t="shared" si="8"/>
        <v>12083198.449999999</v>
      </c>
      <c r="M25" s="12">
        <f t="shared" si="8"/>
        <v>12083198.449999999</v>
      </c>
      <c r="N25" s="12">
        <f>SUM(N23:N24)</f>
        <v>12083198.449999999</v>
      </c>
      <c r="O25" s="10">
        <f>SUM(O23:O24)</f>
        <v>72499190.700000003</v>
      </c>
      <c r="P25" s="9">
        <f>H25+O25</f>
        <v>145047828.50999999</v>
      </c>
    </row>
    <row r="26" spans="1:16" ht="15">
      <c r="A26" s="8" t="s">
        <v>25</v>
      </c>
      <c r="B26" s="1"/>
      <c r="C26" s="1"/>
      <c r="D26" s="1"/>
      <c r="E26" s="1"/>
      <c r="F26" s="1"/>
      <c r="G26" s="1"/>
      <c r="H26" s="10"/>
      <c r="I26" s="1"/>
      <c r="J26" s="1"/>
      <c r="K26" s="9">
        <v>428063.4</v>
      </c>
      <c r="L26" s="9">
        <v>214031.7</v>
      </c>
      <c r="M26" s="9">
        <v>71343.899999999994</v>
      </c>
      <c r="N26" s="1"/>
      <c r="O26" s="10">
        <f>SUM(I26:N26)</f>
        <v>713439.00000000012</v>
      </c>
      <c r="P26" s="9"/>
    </row>
    <row r="27" spans="1:16">
      <c r="A27" s="2" t="s">
        <v>26</v>
      </c>
      <c r="B27" s="13">
        <f>B25+B26</f>
        <v>12099680.82</v>
      </c>
      <c r="C27" s="13">
        <f t="shared" ref="C27:G27" si="9">C25+C26</f>
        <v>12099680.82</v>
      </c>
      <c r="D27" s="13">
        <f t="shared" si="9"/>
        <v>12099680.82</v>
      </c>
      <c r="E27" s="13">
        <f t="shared" si="9"/>
        <v>12083198.449999999</v>
      </c>
      <c r="F27" s="13">
        <f t="shared" si="9"/>
        <v>12083198.449999999</v>
      </c>
      <c r="G27" s="13">
        <f t="shared" si="9"/>
        <v>12083198.449999999</v>
      </c>
      <c r="H27" s="10">
        <f>SUM(B27:G27)</f>
        <v>72548637.810000002</v>
      </c>
      <c r="I27" s="13">
        <f>I25+I26</f>
        <v>12083198.449999999</v>
      </c>
      <c r="J27" s="13">
        <f t="shared" ref="J27:N27" si="10">J25+J26</f>
        <v>12083198.449999999</v>
      </c>
      <c r="K27" s="13">
        <f t="shared" si="10"/>
        <v>12511261.85</v>
      </c>
      <c r="L27" s="13">
        <f t="shared" si="10"/>
        <v>12297230.149999999</v>
      </c>
      <c r="M27" s="13">
        <f t="shared" si="10"/>
        <v>12154542.35</v>
      </c>
      <c r="N27" s="13">
        <f t="shared" si="10"/>
        <v>12083198.449999999</v>
      </c>
      <c r="O27" s="10">
        <f>SUM(I27:N27)</f>
        <v>73212629.700000003</v>
      </c>
      <c r="P27" s="9"/>
    </row>
    <row r="28" spans="1:16">
      <c r="A28" s="2" t="s">
        <v>27</v>
      </c>
      <c r="B28" s="12">
        <v>12099680.82</v>
      </c>
      <c r="C28" s="12">
        <v>12099680.82</v>
      </c>
      <c r="D28" s="12">
        <v>12099680.82</v>
      </c>
      <c r="E28" s="12">
        <v>12083198.449999999</v>
      </c>
      <c r="F28" s="12">
        <v>12083198.449999999</v>
      </c>
      <c r="G28" s="12">
        <v>12083198.449999999</v>
      </c>
      <c r="H28" s="10">
        <f>SUM(B28:G28)</f>
        <v>72548637.810000002</v>
      </c>
      <c r="I28" s="12">
        <v>12083198.449999999</v>
      </c>
      <c r="J28" s="12">
        <v>12083198.449999999</v>
      </c>
      <c r="K28" s="12">
        <v>12083198.449999999</v>
      </c>
      <c r="L28" s="12">
        <v>12083198.449999999</v>
      </c>
      <c r="M28" s="12">
        <v>12083198.449999999</v>
      </c>
      <c r="N28" s="12">
        <v>12083198.449999999</v>
      </c>
      <c r="O28" s="10">
        <f t="shared" ref="O28" si="11">SUM(I28:N28)</f>
        <v>72499190.700000003</v>
      </c>
      <c r="P28" s="9"/>
    </row>
    <row r="29" spans="1:16">
      <c r="P29" s="9"/>
    </row>
    <row r="30" spans="1:16">
      <c r="P30" s="9"/>
    </row>
    <row r="31" spans="1:16">
      <c r="P31" s="9"/>
    </row>
    <row r="32" spans="1:16">
      <c r="B32" s="2" t="s">
        <v>44</v>
      </c>
      <c r="C32" s="2" t="s">
        <v>45</v>
      </c>
      <c r="D32" s="2" t="s">
        <v>46</v>
      </c>
      <c r="E32" s="2" t="s">
        <v>47</v>
      </c>
      <c r="F32" s="2" t="s">
        <v>48</v>
      </c>
      <c r="G32" s="2" t="s">
        <v>49</v>
      </c>
      <c r="H32" s="3" t="s">
        <v>50</v>
      </c>
      <c r="I32" s="2" t="s">
        <v>51</v>
      </c>
      <c r="J32" s="2" t="s">
        <v>52</v>
      </c>
      <c r="K32" s="2" t="s">
        <v>53</v>
      </c>
      <c r="L32" s="2" t="s">
        <v>54</v>
      </c>
      <c r="M32" s="2" t="s">
        <v>55</v>
      </c>
      <c r="N32" s="2" t="s">
        <v>56</v>
      </c>
      <c r="O32" s="3" t="s">
        <v>57</v>
      </c>
      <c r="P32" s="9"/>
    </row>
    <row r="33" spans="1:16" ht="15">
      <c r="B33" s="1"/>
      <c r="C33" s="1"/>
      <c r="D33" s="1"/>
      <c r="H33" s="5"/>
      <c r="O33" s="5"/>
      <c r="P33" s="9"/>
    </row>
    <row r="34" spans="1:16">
      <c r="A34" s="2" t="s">
        <v>0</v>
      </c>
      <c r="B34" s="6" t="s">
        <v>20</v>
      </c>
      <c r="C34" s="6" t="s">
        <v>20</v>
      </c>
      <c r="D34" s="6" t="s">
        <v>20</v>
      </c>
      <c r="E34" s="6" t="s">
        <v>20</v>
      </c>
      <c r="F34" s="6" t="s">
        <v>20</v>
      </c>
      <c r="G34" s="6" t="s">
        <v>20</v>
      </c>
      <c r="H34" s="7" t="s">
        <v>21</v>
      </c>
      <c r="I34" s="6" t="s">
        <v>20</v>
      </c>
      <c r="J34" s="6" t="s">
        <v>20</v>
      </c>
      <c r="K34" s="6" t="s">
        <v>20</v>
      </c>
      <c r="L34" s="6" t="s">
        <v>20</v>
      </c>
      <c r="M34" s="6" t="s">
        <v>20</v>
      </c>
      <c r="N34" s="6" t="s">
        <v>20</v>
      </c>
      <c r="O34" s="7" t="s">
        <v>21</v>
      </c>
      <c r="P34" s="9"/>
    </row>
    <row r="35" spans="1:16">
      <c r="A35" s="8" t="s">
        <v>22</v>
      </c>
      <c r="B35" s="9">
        <v>8166429.6699999999</v>
      </c>
      <c r="C35" s="9">
        <v>8166429.6699999999</v>
      </c>
      <c r="D35" s="9">
        <v>7349786.6699999999</v>
      </c>
      <c r="E35" s="9">
        <v>7585180.654263353</v>
      </c>
      <c r="F35" s="9">
        <v>7585180.654263353</v>
      </c>
      <c r="G35" s="9">
        <v>7585180.654263353</v>
      </c>
      <c r="H35" s="10">
        <f>SUM(B35:G35)</f>
        <v>46438187.972790062</v>
      </c>
      <c r="I35" s="9">
        <v>7585180.654263353</v>
      </c>
      <c r="J35" s="9">
        <v>7585180.654263353</v>
      </c>
      <c r="K35" s="9">
        <v>7585180.654263353</v>
      </c>
      <c r="L35" s="9">
        <v>7585180.654263353</v>
      </c>
      <c r="M35" s="9">
        <v>7585180.654263353</v>
      </c>
      <c r="N35" s="9">
        <v>7585180.654263353</v>
      </c>
      <c r="O35" s="10">
        <f>SUM(I35:N35)</f>
        <v>45511083.925580122</v>
      </c>
      <c r="P35" s="9">
        <f t="shared" si="0"/>
        <v>91949271.898370177</v>
      </c>
    </row>
    <row r="36" spans="1:16">
      <c r="A36" s="8" t="s">
        <v>23</v>
      </c>
      <c r="B36" s="9">
        <v>3916768.78</v>
      </c>
      <c r="C36" s="9">
        <v>3916768.78</v>
      </c>
      <c r="D36" s="9">
        <v>3525091.89</v>
      </c>
      <c r="E36" s="9">
        <v>4893974.0657366477</v>
      </c>
      <c r="F36" s="9">
        <v>4893974.0657366477</v>
      </c>
      <c r="G36" s="9">
        <v>4893974.0657366477</v>
      </c>
      <c r="H36" s="10">
        <f>SUM(B36:G36)</f>
        <v>26040551.647209942</v>
      </c>
      <c r="I36" s="9">
        <v>4893974.0657366477</v>
      </c>
      <c r="J36" s="9">
        <v>4893974.0657366477</v>
      </c>
      <c r="K36" s="9">
        <v>4893974.0657366477</v>
      </c>
      <c r="L36" s="9">
        <v>4893974.0657366477</v>
      </c>
      <c r="M36" s="9">
        <v>4893974.0657366477</v>
      </c>
      <c r="N36" s="9">
        <v>4893974.0657366477</v>
      </c>
      <c r="O36" s="10">
        <f>SUM(I36:N36)</f>
        <v>29363844.394419886</v>
      </c>
      <c r="P36" s="9">
        <f t="shared" si="0"/>
        <v>55404396.041629829</v>
      </c>
    </row>
    <row r="37" spans="1:16">
      <c r="A37" s="11" t="s">
        <v>24</v>
      </c>
      <c r="B37" s="12">
        <f>SUM(B35:B36)</f>
        <v>12083198.449999999</v>
      </c>
      <c r="C37" s="12">
        <f t="shared" ref="C37:G37" si="12">SUM(C35:C36)</f>
        <v>12083198.449999999</v>
      </c>
      <c r="D37" s="12">
        <f t="shared" si="12"/>
        <v>10874878.560000001</v>
      </c>
      <c r="E37" s="12">
        <f t="shared" si="12"/>
        <v>12479154.720000001</v>
      </c>
      <c r="F37" s="12">
        <f t="shared" si="12"/>
        <v>12479154.720000001</v>
      </c>
      <c r="G37" s="12">
        <f t="shared" si="12"/>
        <v>12479154.720000001</v>
      </c>
      <c r="H37" s="10">
        <f>SUM(H35:H36)</f>
        <v>72478739.620000005</v>
      </c>
      <c r="I37" s="12">
        <f>SUM(I35:I36)</f>
        <v>12479154.720000001</v>
      </c>
      <c r="J37" s="12">
        <f t="shared" ref="J37:N37" si="13">SUM(J35:J36)</f>
        <v>12479154.720000001</v>
      </c>
      <c r="K37" s="12">
        <f t="shared" si="13"/>
        <v>12479154.720000001</v>
      </c>
      <c r="L37" s="12">
        <f t="shared" si="13"/>
        <v>12479154.720000001</v>
      </c>
      <c r="M37" s="12">
        <f t="shared" si="13"/>
        <v>12479154.720000001</v>
      </c>
      <c r="N37" s="12">
        <f t="shared" si="13"/>
        <v>12479154.720000001</v>
      </c>
      <c r="O37" s="10">
        <f>SUM(O35:O36)</f>
        <v>74874928.320000008</v>
      </c>
      <c r="P37" s="9">
        <f t="shared" si="0"/>
        <v>147353667.94</v>
      </c>
    </row>
    <row r="38" spans="1:16" ht="15">
      <c r="A38" s="8" t="s">
        <v>25</v>
      </c>
      <c r="B38" s="1"/>
      <c r="C38" s="1"/>
      <c r="D38" s="1"/>
      <c r="H38" s="10"/>
      <c r="O38" s="10"/>
      <c r="P38" s="9"/>
    </row>
    <row r="39" spans="1:16">
      <c r="A39" s="2" t="s">
        <v>26</v>
      </c>
      <c r="B39" s="13">
        <f>B37+B38</f>
        <v>12083198.449999999</v>
      </c>
      <c r="C39" s="13">
        <f t="shared" ref="C39:G39" si="14">C37+C38</f>
        <v>12083198.449999999</v>
      </c>
      <c r="D39" s="13">
        <f t="shared" si="14"/>
        <v>10874878.560000001</v>
      </c>
      <c r="E39" s="13">
        <f t="shared" si="14"/>
        <v>12479154.720000001</v>
      </c>
      <c r="F39" s="13">
        <f t="shared" si="14"/>
        <v>12479154.720000001</v>
      </c>
      <c r="G39" s="13">
        <f t="shared" si="14"/>
        <v>12479154.720000001</v>
      </c>
      <c r="H39" s="10">
        <f>SUM(B39:G39)</f>
        <v>72478739.620000005</v>
      </c>
      <c r="I39" s="12">
        <f>I37+I38</f>
        <v>12479154.720000001</v>
      </c>
      <c r="J39" s="12">
        <f t="shared" ref="J39:N39" si="15">J37+J38</f>
        <v>12479154.720000001</v>
      </c>
      <c r="K39" s="12">
        <f t="shared" si="15"/>
        <v>12479154.720000001</v>
      </c>
      <c r="L39" s="12">
        <f t="shared" si="15"/>
        <v>12479154.720000001</v>
      </c>
      <c r="M39" s="12">
        <f t="shared" si="15"/>
        <v>12479154.720000001</v>
      </c>
      <c r="N39" s="12">
        <f t="shared" si="15"/>
        <v>12479154.720000001</v>
      </c>
      <c r="O39" s="10">
        <f>SUM(I39:N39)</f>
        <v>74874928.320000008</v>
      </c>
      <c r="P39" s="9"/>
    </row>
    <row r="40" spans="1:16">
      <c r="A40" s="2" t="s">
        <v>27</v>
      </c>
      <c r="B40" s="12">
        <v>12083198.449999999</v>
      </c>
      <c r="C40" s="12">
        <v>12083198.449999999</v>
      </c>
      <c r="D40" s="12">
        <v>10874878.560000001</v>
      </c>
      <c r="E40" s="12">
        <v>12479154.720000001</v>
      </c>
      <c r="F40" s="12">
        <v>12479154.720000001</v>
      </c>
      <c r="G40" s="12">
        <v>12479154.720000001</v>
      </c>
      <c r="H40" s="10">
        <f t="shared" ref="H40" si="16">SUM(B40:G40)</f>
        <v>72478739.620000005</v>
      </c>
      <c r="I40" s="12">
        <v>12479154.720000001</v>
      </c>
      <c r="J40" s="12">
        <v>12479154.720000001</v>
      </c>
      <c r="K40" s="12">
        <v>12479154.720000001</v>
      </c>
      <c r="L40" s="12">
        <v>12479154.720000001</v>
      </c>
      <c r="M40" s="12">
        <v>12479154.720000001</v>
      </c>
      <c r="N40" s="12">
        <v>12479154.720000001</v>
      </c>
      <c r="O40" s="10">
        <f>SUM(I40:N40)</f>
        <v>74874928.320000008</v>
      </c>
      <c r="P40" s="9"/>
    </row>
    <row r="41" spans="1:16">
      <c r="P41" s="9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Orçamento Individual HCN 2021</vt:lpstr>
      <vt:lpstr>ORÇ PLANEJADO</vt:lpstr>
      <vt:lpstr>'Orçamento Individual HCN 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Alexandre Momonuki</dc:creator>
  <dc:description/>
  <cp:lastModifiedBy>Giovani Lima de Souza</cp:lastModifiedBy>
  <cp:revision>0</cp:revision>
  <cp:lastPrinted>2021-02-03T19:53:02Z</cp:lastPrinted>
  <dcterms:created xsi:type="dcterms:W3CDTF">2021-01-07T13:18:34Z</dcterms:created>
  <dcterms:modified xsi:type="dcterms:W3CDTF">2021-07-29T13:48:20Z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