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1.CRER\02.TRANSPARÊNCIA\2023\01-Janeiro\"/>
    </mc:Choice>
  </mc:AlternateContent>
  <xr:revisionPtr revIDLastSave="0" documentId="13_ncr:1_{7BC4FC5A-56E0-4133-A7A9-D5C0AC86DA3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01.2023" sheetId="1" r:id="rId1"/>
  </sheets>
  <definedNames>
    <definedName name="_xlnm.Print_Area" localSheetId="0">'01.2023'!$A$1:$B$91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3" i="1" l="1"/>
  <c r="B29" i="1"/>
  <c r="B37" i="1" l="1"/>
  <c r="B86" i="1" l="1"/>
  <c r="B74" i="1"/>
  <c r="B68" i="1"/>
  <c r="B48" i="1"/>
  <c r="B46" i="1"/>
  <c r="B49" i="1" l="1"/>
  <c r="B42" i="1"/>
  <c r="B61" i="1" l="1"/>
  <c r="B69" i="1" s="1"/>
  <c r="E75" i="1" l="1"/>
  <c r="B80" i="1"/>
  <c r="E76" i="1" l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<sst xmlns="http://schemas.openxmlformats.org/spreadsheetml/2006/main" count="73" uniqueCount="73">
  <si>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</si>
  <si>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</si>
  <si>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</si>
  <si>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</si>
  <si>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</si>
  <si>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</si>
  <si>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</si>
  <si>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</si>
  <si>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</si>
  <si>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</si>
  <si>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</si>
  <si>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</si>
  <si>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</si>
  <si>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</si>
  <si>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</si>
  <si>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</si>
  <si>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</si>
  <si>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</si>
  <si>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</si>
  <si>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</si>
  <si>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</si>
  <si>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</si>
  <si>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</si>
  <si>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</si>
  <si>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</si>
  <si>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8.2 Glosa - não cumprimento das metas</t>
  </si>
  <si>
    <t>TOTAL DAS GLOSAS</t>
  </si>
  <si>
    <t>CNPJ: 05.029.600/0001-04</t>
  </si>
  <si>
    <t>NOME DA UNIDADE GERIDA: CENTRO ESTADUAL DE REABILITAÇÃO E READAPTAÇÃO DR. HENRIQUE SANTILLO - CRER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</si>
  <si>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</si>
  <si>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</si>
  <si>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</si>
  <si>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</si>
  <si>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</si>
  <si>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</si>
  <si>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</si>
  <si>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</si>
  <si>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</si>
  <si>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</si>
  <si>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</si>
  <si>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</si>
  <si>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</si>
  <si>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</si>
  <si>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</si>
  <si>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</si>
  <si>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3.1 Resgate Aplicação - CUSTEIO </t>
  </si>
  <si>
    <t xml:space="preserve">3.2 Resgate Aplicação - INVESTIMENTO </t>
  </si>
  <si>
    <t xml:space="preserve">4.1 Aplicação Financeira - CUSTEIO </t>
  </si>
  <si>
    <t xml:space="preserve">4.2 Aplicação Financeira  - INVESTIMENTO </t>
  </si>
  <si>
    <t>1.2 Banco conta movimento - CUSTEIO e INVESTIMENTO</t>
  </si>
  <si>
    <t>1.3 Aplicações financeiras  - CUSTEIO e INVESTIMENTO</t>
  </si>
  <si>
    <t>7.2. Banco Conta Movimento  - CUSTEIO e INVESTIMENTO</t>
  </si>
  <si>
    <t>7.3 Aplicações Financeiras  - CUSTEIO e INVESTIMENTO</t>
  </si>
  <si>
    <t>Fonte: Extratos bancários e Relatorio SIPEF/BRGAAP.</t>
  </si>
  <si>
    <t>Em Reais</t>
  </si>
  <si>
    <t>PREVISÃO DE REPASSE MENSAL DO CONTRATO DE GESTÃO/ADITIVO - CUSTEIO :R$</t>
  </si>
  <si>
    <t>PREVISÃO DE REPASSE MENSAL DO CONTRATO DE GESTÃO/ADITIVO - INVESTIMENTO :R$</t>
  </si>
  <si>
    <t>5.1.7 Despesa Administrativa O.S. e unidade gerida se situarem em localidades diversas (Item 12.1.v da Minuta Padrão do Contrato de Gestão – PGE).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</si>
  <si>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</si>
  <si>
    <t>5.2.1 Aquisições de Bens (equipamentos, mobiliários,etc)</t>
  </si>
  <si>
    <t>CONTRATO DE GESTÃO/ADITIVO Nº:       123/2011 SES/GO         12º TERMO ADITIVO</t>
  </si>
  <si>
    <t>VIGÊNCIA DO CONTRATO DE GESTÃO:   INICIO: 28/03/2022   E    TÉRMINO  27/03/2023</t>
  </si>
  <si>
    <t xml:space="preserve">6.2 Valores Devolvidos à Contratante -INVESTIMENTO </t>
  </si>
  <si>
    <t>8.3 Glosa- Faturas da Enel</t>
  </si>
  <si>
    <r>
      <t xml:space="preserve">9.Nota Explicativa:as contas bancárias que componhe os saldos:
</t>
    </r>
    <r>
      <rPr>
        <b/>
        <sz val="11"/>
        <color rgb="FF000000"/>
        <rFont val="Calibri"/>
        <family val="2"/>
      </rPr>
      <t xml:space="preserve">Banco saldo - CUSTEIO </t>
    </r>
    <r>
      <rPr>
        <sz val="11"/>
        <color rgb="FF000000"/>
        <rFont val="Calibri"/>
        <family val="2"/>
      </rPr>
      <t xml:space="preserve">    
Banco Itaú 92-8 Custeio 
Banco Itaú 63.549-1 Fundo Rescisório
Banco Itaú 31-777-7 FMS
Banco CEF  445-0 Repasse SES/GO
</t>
    </r>
    <r>
      <rPr>
        <b/>
        <sz val="11"/>
        <color rgb="FF000000"/>
        <rFont val="Calibri"/>
        <family val="2"/>
      </rPr>
      <t xml:space="preserve">Banco saldo - INVESTIMENTO </t>
    </r>
    <r>
      <rPr>
        <sz val="11"/>
        <color rgb="FF000000"/>
        <rFont val="Calibri"/>
        <family val="2"/>
      </rPr>
      <t xml:space="preserve">
Banco Itaú 31.822-1 Convênio do Covid
Banco CEF 445-0 Invest. Equipamentos
Banco CEF 2913-6 Convênio
Banco CEF 3177-7 Convênio
Banco CEF 3178-5 Convênio
Banco CEF 3182-3 Convênio</t>
    </r>
  </si>
  <si>
    <t xml:space="preserve">5.2.4 Outros </t>
  </si>
  <si>
    <t>5.1.8 Outros (Reembolso de despesas)</t>
  </si>
  <si>
    <t>2.5 Outras entradas - DOAÇÕES/REEMBOLSOS</t>
  </si>
  <si>
    <t>GERÊNCIA CORPORATIVA FINANCEIRA e CONTÁBIL:</t>
  </si>
  <si>
    <t>Competência: 01/2023</t>
  </si>
  <si>
    <t>7.SALDO BANCÁRIO FINAL EM 31/01/2023</t>
  </si>
  <si>
    <t>Goiânia, 13 de fevereiro de 2023</t>
  </si>
  <si>
    <t>8.1 Glosa - servidores e residentes cedidos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</si>
</sst>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2"/>
      <color rgb="FF002060"/>
      <name val="Arial"/>
      <family val="2"/>
    </font>
    <font>
      <b/>
      <sz val="17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20"/>
      <name val="Calibri"/>
      <family val="2"/>
    </font>
    <font>
      <sz val="10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14999847407452621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66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0" xfId="0" applyFont="1" applyFill="1" applyAlignment="1">
      <alignment horizontal="center" vertical="center"/>
    </xf>
    <xf numFmtId="4" fontId="0" fillId="0" borderId="0" xfId="1" applyNumberFormat="1" applyFont="1" applyBorder="1" applyAlignment="1" applyProtection="1">
      <alignment horizontal="left" vertical="center"/>
    </xf>
    <xf numFmtId="4" fontId="5" fillId="0" borderId="0" xfId="0" applyNumberFormat="1" applyFont="1"/>
    <xf numFmtId="4" fontId="0" fillId="0" borderId="0" xfId="0" applyNumberFormat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/>
    </xf>
    <xf numFmtId="0" fontId="7" fillId="3" borderId="1" xfId="0" applyFont="1" applyFill="1" applyBorder="1"/>
    <xf numFmtId="0" fontId="8" fillId="3" borderId="1" xfId="0" applyFont="1" applyFill="1" applyBorder="1"/>
    <xf numFmtId="4" fontId="7" fillId="0" borderId="1" xfId="1" applyNumberFormat="1" applyFont="1" applyBorder="1" applyAlignment="1" applyProtection="1">
      <alignment vertical="center"/>
    </xf>
    <xf numFmtId="4" fontId="8" fillId="3" borderId="1" xfId="0" applyNumberFormat="1" applyFont="1" applyFill="1" applyBorder="1" applyAlignment="1">
      <alignment horizontal="left"/>
    </xf>
    <xf numFmtId="0" fontId="10" fillId="3" borderId="2" xfId="0" applyFont="1" applyFill="1" applyBorder="1" applyAlignment="1">
      <alignment horizontal="center" vertical="center"/>
    </xf>
    <xf numFmtId="0" fontId="9" fillId="3" borderId="2" xfId="0" applyFont="1" applyFill="1" applyBorder="1"/>
    <xf numFmtId="4" fontId="10" fillId="0" borderId="1" xfId="1" applyNumberFormat="1" applyFont="1" applyBorder="1" applyAlignment="1" applyProtection="1">
      <alignment vertical="center"/>
    </xf>
    <xf numFmtId="0" fontId="7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horizontal="right"/>
    </xf>
    <xf numFmtId="0" fontId="10" fillId="4" borderId="1" xfId="0" applyFont="1" applyFill="1" applyBorder="1" applyAlignment="1">
      <alignment vertical="center"/>
    </xf>
    <xf numFmtId="4" fontId="8" fillId="4" borderId="1" xfId="0" applyNumberFormat="1" applyFont="1" applyFill="1" applyBorder="1" applyAlignment="1">
      <alignment vertical="center"/>
    </xf>
    <xf numFmtId="4" fontId="9" fillId="5" borderId="1" xfId="0" applyNumberFormat="1" applyFont="1" applyFill="1" applyBorder="1" applyAlignment="1">
      <alignment horizontal="right"/>
    </xf>
    <xf numFmtId="4" fontId="8" fillId="5" borderId="1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right"/>
    </xf>
    <xf numFmtId="0" fontId="13" fillId="0" borderId="0" xfId="0" applyFont="1" applyAlignment="1">
      <alignment vertical="top" wrapText="1"/>
    </xf>
    <xf numFmtId="4" fontId="0" fillId="3" borderId="0" xfId="0" applyNumberFormat="1" applyFill="1"/>
    <xf numFmtId="0" fontId="10" fillId="6" borderId="1" xfId="0" applyFont="1" applyFill="1" applyBorder="1" applyAlignment="1">
      <alignment vertical="top"/>
    </xf>
    <xf numFmtId="4" fontId="10" fillId="6" borderId="1" xfId="1" applyNumberFormat="1" applyFont="1" applyFill="1" applyBorder="1" applyAlignment="1" applyProtection="1">
      <alignment vertical="center"/>
    </xf>
    <xf numFmtId="0" fontId="7" fillId="6" borderId="1" xfId="0" applyFont="1" applyFill="1" applyBorder="1" applyAlignment="1">
      <alignment vertical="top"/>
    </xf>
    <xf numFmtId="0" fontId="10" fillId="7" borderId="1" xfId="0" applyFont="1" applyFill="1" applyBorder="1" applyAlignment="1">
      <alignment horizontal="left" vertical="center"/>
    </xf>
    <xf numFmtId="4" fontId="7" fillId="7" borderId="1" xfId="1" applyNumberFormat="1" applyFont="1" applyFill="1" applyBorder="1" applyAlignment="1" applyProtection="1">
      <alignment vertical="center"/>
    </xf>
    <xf numFmtId="0" fontId="10" fillId="6" borderId="1" xfId="0" applyFont="1" applyFill="1" applyBorder="1" applyAlignment="1">
      <alignment vertical="center"/>
    </xf>
    <xf numFmtId="4" fontId="8" fillId="6" borderId="1" xfId="0" applyNumberFormat="1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vertical="center" shrinkToFit="1"/>
    </xf>
    <xf numFmtId="0" fontId="1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horizontal="right"/>
    </xf>
    <xf numFmtId="0" fontId="7" fillId="0" borderId="4" xfId="0" applyFont="1" applyBorder="1"/>
    <xf numFmtId="0" fontId="7" fillId="0" borderId="1" xfId="0" applyFont="1" applyBorder="1" applyAlignment="1">
      <alignment vertical="top"/>
    </xf>
    <xf numFmtId="0" fontId="0" fillId="0" borderId="0" xfId="0" applyAlignment="1">
      <alignment horizontal="right"/>
    </xf>
    <xf numFmtId="0" fontId="12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1244636</xdr:colOff>
      <xdr:row>0</xdr:row>
      <xdr:rowOff>124662</xdr:rowOff>
    </xdr:from>
    <xdr:to>
      <xdr:col>1</xdr:col>
      <xdr:colOff>1725422</xdr:colOff>
      <xdr:row>0</xdr:row>
      <xdr:rowOff>1206884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CF814F5E-2049-4EA1-B353-91EB38D093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44636" y="124662"/>
          <a:ext cx="8052568" cy="1082222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9"/>
  <sheetViews>
    <sheetView showGridLines="0" tabSelected="1" zoomScale="91" zoomScaleNormal="91" zoomScaleSheetLayoutView="70" zoomScalePageLayoutView="70" workbookViewId="0">
      <selection activeCell="D14" sqref="D14"/>
    </sheetView>
  </sheetViews>
  <sheetFormatPr defaultColWidth="41.7109375" defaultRowHeight="15" x14ac:dyDescent="0.25"/>
  <cols>
    <col min="1" max="1" width="108.5703125" customWidth="1"/>
    <col min="2" max="2" width="43.42578125" customWidth="1"/>
    <col min="3" max="3" width="9.5703125" customWidth="1"/>
    <col min="4" max="4" width="41.7109375" style="1"/>
  </cols>
  <sheetData>
    <row r="1" spans="1:3" ht="99.95" customHeight="1" x14ac:dyDescent="0.25">
      <c r="A1" s="61"/>
      <c r="B1" s="61"/>
    </row>
    <row r="2" spans="1:3" customFormat="1" ht="9" customHeight="1" x14ac:dyDescent="0.25">
      <c r="A2" s="62" t="s">
        <v>0</v>
      </c>
      <c r="B2" s="62"/>
      <c r="C2" s="1"/>
    </row>
    <row r="3" spans="1:3" customFormat="1" ht="9" customHeight="1" x14ac:dyDescent="0.25">
      <c r="A3" s="62"/>
      <c r="B3" s="62"/>
      <c r="C3" s="1"/>
    </row>
    <row r="4" spans="1:3" customFormat="1" ht="9" customHeight="1" x14ac:dyDescent="0.25">
      <c r="A4" s="62"/>
      <c r="B4" s="62"/>
      <c r="C4" s="1"/>
    </row>
    <row r="5" spans="1:3" customFormat="1" ht="9" customHeight="1" x14ac:dyDescent="0.25">
      <c r="A5" s="62"/>
      <c r="B5" s="62"/>
      <c r="C5" s="1"/>
    </row>
    <row r="6" spans="1:3" customFormat="1" ht="9" customHeight="1" x14ac:dyDescent="0.25">
      <c r="A6" s="62"/>
      <c r="B6" s="62"/>
      <c r="C6" s="1"/>
    </row>
    <row r="7" spans="1:3" customFormat="1" ht="9" customHeight="1" x14ac:dyDescent="0.25">
      <c r="A7" s="62"/>
      <c r="B7" s="62"/>
      <c r="C7" s="2"/>
    </row>
    <row r="8" spans="1:3" customFormat="1" ht="23.25" customHeight="1" x14ac:dyDescent="0.25">
      <c r="A8" s="63" t="s">
        <v>1</v>
      </c>
      <c r="B8" s="63"/>
      <c r="C8" s="2"/>
    </row>
    <row r="9" spans="1:3" customFormat="1" ht="23.25" customHeight="1" x14ac:dyDescent="0.25">
      <c r="A9" s="63"/>
      <c r="B9" s="63"/>
      <c r="C9" s="2"/>
    </row>
    <row r="10" spans="1:3" customFormat="1" ht="15.95" customHeight="1" x14ac:dyDescent="0.25">
      <c r="A10" s="16" t="s">
        <v>40</v>
      </c>
      <c r="B10" s="16"/>
      <c r="C10" s="1"/>
    </row>
    <row r="11" spans="1:3" customFormat="1" ht="15.95" customHeight="1" x14ac:dyDescent="0.25">
      <c r="A11" s="16" t="s">
        <v>31</v>
      </c>
      <c r="B11" s="17"/>
      <c r="C11" s="1"/>
    </row>
    <row r="12" spans="1:3" customFormat="1" ht="15.95" customHeight="1" x14ac:dyDescent="0.25">
      <c r="A12" s="18" t="s">
        <v>30</v>
      </c>
      <c r="B12" s="18"/>
    </row>
    <row r="13" spans="1:3" customFormat="1" ht="15.95" customHeight="1" x14ac:dyDescent="0.25">
      <c r="A13" s="18" t="s">
        <v>29</v>
      </c>
      <c r="B13" s="17"/>
      <c r="C13" s="1"/>
    </row>
    <row r="14" spans="1:3" customFormat="1" ht="15.95" customHeight="1" x14ac:dyDescent="0.25">
      <c r="A14" s="18" t="s">
        <v>28</v>
      </c>
      <c r="B14" s="18"/>
      <c r="C14" s="1"/>
    </row>
    <row r="15" spans="1:3" customFormat="1" ht="15.95" customHeight="1" x14ac:dyDescent="0.25">
      <c r="A15" s="18" t="s">
        <v>27</v>
      </c>
      <c r="B15" s="17"/>
      <c r="C15" s="1"/>
    </row>
    <row r="16" spans="1:3" customFormat="1" ht="15.95" customHeight="1" x14ac:dyDescent="0.25">
      <c r="A16" s="18" t="s">
        <v>60</v>
      </c>
      <c r="B16" s="18"/>
    </row>
    <row r="17" spans="1:3" customFormat="1" ht="15.95" customHeight="1" x14ac:dyDescent="0.25">
      <c r="A17" s="18" t="s">
        <v>61</v>
      </c>
      <c r="B17" s="18"/>
      <c r="C17" s="1"/>
    </row>
    <row r="18" spans="1:3" customFormat="1" ht="15.95" customHeight="1" x14ac:dyDescent="0.25">
      <c r="A18" s="18"/>
      <c r="B18" s="17"/>
      <c r="C18" s="1"/>
    </row>
    <row r="19" spans="1:3" s="4" customFormat="1" ht="15.95" customHeight="1" x14ac:dyDescent="0.25">
      <c r="A19" s="19" t="s">
        <v>55</v>
      </c>
      <c r="B19" s="20">
        <v>16757813.199999999</v>
      </c>
      <c r="C19" s="3"/>
    </row>
    <row r="20" spans="1:3" s="4" customFormat="1" ht="15.95" customHeight="1" x14ac:dyDescent="0.25">
      <c r="A20" s="19" t="s">
        <v>56</v>
      </c>
      <c r="B20" s="20">
        <v>0</v>
      </c>
      <c r="C20" s="3"/>
    </row>
    <row r="21" spans="1:3" s="4" customFormat="1" ht="15.95" customHeight="1" x14ac:dyDescent="0.25">
      <c r="A21" s="19"/>
      <c r="B21" s="21"/>
      <c r="C21" s="3"/>
    </row>
    <row r="22" spans="1:3" customFormat="1" ht="21.95" customHeight="1" x14ac:dyDescent="0.25">
      <c r="A22" s="59" t="s">
        <v>2</v>
      </c>
      <c r="B22" s="59"/>
    </row>
    <row r="23" spans="1:3" customFormat="1" ht="14.1" customHeight="1" x14ac:dyDescent="0.25">
      <c r="A23" s="22"/>
      <c r="B23" s="60" t="s">
        <v>54</v>
      </c>
    </row>
    <row r="24" spans="1:3" customFormat="1" ht="15.95" customHeight="1" x14ac:dyDescent="0.25">
      <c r="A24" s="23" t="s">
        <v>69</v>
      </c>
      <c r="B24" s="60"/>
      <c r="C24" s="5"/>
    </row>
    <row r="25" spans="1:3" customFormat="1" ht="15.95" customHeight="1" x14ac:dyDescent="0.25">
      <c r="A25" s="43" t="s">
        <v>3</v>
      </c>
      <c r="B25" s="47"/>
      <c r="C25" s="6"/>
    </row>
    <row r="26" spans="1:3" customFormat="1" ht="15.95" customHeight="1" x14ac:dyDescent="0.25">
      <c r="A26" s="48" t="s">
        <v>4</v>
      </c>
      <c r="B26" s="20">
        <v>1417.7</v>
      </c>
      <c r="C26" s="7"/>
    </row>
    <row r="27" spans="1:3" customFormat="1" ht="15.95" customHeight="1" x14ac:dyDescent="0.25">
      <c r="A27" s="48" t="s">
        <v>49</v>
      </c>
      <c r="B27" s="20">
        <v>1153317.01</v>
      </c>
      <c r="C27" s="7"/>
    </row>
    <row r="28" spans="1:3" customFormat="1" ht="15.95" customHeight="1" x14ac:dyDescent="0.25">
      <c r="A28" s="48" t="s">
        <v>50</v>
      </c>
      <c r="B28" s="20">
        <v>11108410.119999999</v>
      </c>
      <c r="C28" s="7"/>
    </row>
    <row r="29" spans="1:3" customFormat="1" ht="15.95" customHeight="1" x14ac:dyDescent="0.25">
      <c r="A29" s="49" t="s">
        <v>32</v>
      </c>
      <c r="B29" s="24">
        <f>B27+B28+B26</f>
        <v>12263144.829999998</v>
      </c>
      <c r="C29" s="7"/>
    </row>
    <row r="30" spans="1:3" customFormat="1" ht="15.95" customHeight="1" x14ac:dyDescent="0.25">
      <c r="A30" s="48"/>
      <c r="B30" s="20"/>
      <c r="C30" s="7"/>
    </row>
    <row r="31" spans="1:3" customFormat="1" ht="15.95" customHeight="1" x14ac:dyDescent="0.25">
      <c r="A31" s="43" t="s">
        <v>5</v>
      </c>
      <c r="B31" s="43"/>
      <c r="C31" s="5"/>
    </row>
    <row r="32" spans="1:3" customFormat="1" ht="15.95" customHeight="1" x14ac:dyDescent="0.25">
      <c r="A32" s="50" t="s">
        <v>41</v>
      </c>
      <c r="B32" s="20">
        <v>16357813.199999999</v>
      </c>
      <c r="C32" s="8"/>
    </row>
    <row r="33" spans="1:3" customFormat="1" ht="15.95" customHeight="1" x14ac:dyDescent="0.25">
      <c r="A33" s="50" t="s">
        <v>42</v>
      </c>
      <c r="B33" s="20">
        <v>0</v>
      </c>
      <c r="C33" s="8"/>
    </row>
    <row r="34" spans="1:3" customFormat="1" ht="15.95" customHeight="1" x14ac:dyDescent="0.25">
      <c r="A34" s="51" t="s">
        <v>43</v>
      </c>
      <c r="B34" s="20">
        <v>90053.56</v>
      </c>
      <c r="C34" s="8"/>
    </row>
    <row r="35" spans="1:3" customFormat="1" ht="15.95" customHeight="1" x14ac:dyDescent="0.25">
      <c r="A35" s="51" t="s">
        <v>44</v>
      </c>
      <c r="B35" s="20">
        <v>39707.61</v>
      </c>
      <c r="C35" s="8"/>
    </row>
    <row r="36" spans="1:3" customFormat="1" ht="15.95" customHeight="1" x14ac:dyDescent="0.25">
      <c r="A36" s="51" t="s">
        <v>67</v>
      </c>
      <c r="B36" s="20">
        <v>110374.67000000001</v>
      </c>
      <c r="C36" s="8"/>
    </row>
    <row r="37" spans="1:3" customFormat="1" ht="15.95" customHeight="1" x14ac:dyDescent="0.25">
      <c r="A37" s="27" t="s">
        <v>33</v>
      </c>
      <c r="B37" s="24">
        <f>SUM(B32:B36)</f>
        <v>16597949.039999999</v>
      </c>
      <c r="C37" s="9"/>
    </row>
    <row r="38" spans="1:3" customFormat="1" ht="15.95" customHeight="1" x14ac:dyDescent="0.25">
      <c r="A38" s="27"/>
      <c r="B38" s="28"/>
      <c r="C38" s="9"/>
    </row>
    <row r="39" spans="1:3" customFormat="1" ht="15.95" customHeight="1" x14ac:dyDescent="0.25">
      <c r="A39" s="45" t="s">
        <v>6</v>
      </c>
      <c r="B39" s="46"/>
      <c r="C39" s="9"/>
    </row>
    <row r="40" spans="1:3" customFormat="1" ht="15.95" customHeight="1" x14ac:dyDescent="0.25">
      <c r="A40" s="25" t="s">
        <v>45</v>
      </c>
      <c r="B40" s="20">
        <v>39975007.770000003</v>
      </c>
      <c r="C40" s="9"/>
    </row>
    <row r="41" spans="1:3" customFormat="1" ht="15.95" customHeight="1" x14ac:dyDescent="0.25">
      <c r="A41" s="25" t="s">
        <v>46</v>
      </c>
      <c r="B41" s="20">
        <v>0</v>
      </c>
      <c r="C41" s="9"/>
    </row>
    <row r="42" spans="1:3" customFormat="1" ht="15.95" customHeight="1" x14ac:dyDescent="0.25">
      <c r="A42" s="26" t="s">
        <v>34</v>
      </c>
      <c r="B42" s="24">
        <f>SUM(B40:B41)</f>
        <v>39975007.770000003</v>
      </c>
      <c r="C42" s="9"/>
    </row>
    <row r="43" spans="1:3" s="11" customFormat="1" ht="15.95" customHeight="1" x14ac:dyDescent="0.25">
      <c r="A43" s="30"/>
      <c r="B43" s="31"/>
      <c r="C43" s="10"/>
    </row>
    <row r="44" spans="1:3" customFormat="1" ht="15.95" customHeight="1" x14ac:dyDescent="0.25">
      <c r="A44" s="32" t="s">
        <v>7</v>
      </c>
      <c r="B44" s="33"/>
      <c r="C44" s="3"/>
    </row>
    <row r="45" spans="1:3" customFormat="1" ht="15.95" customHeight="1" x14ac:dyDescent="0.25">
      <c r="A45" s="52" t="s">
        <v>47</v>
      </c>
      <c r="B45" s="20">
        <v>36288560</v>
      </c>
      <c r="C45" s="3"/>
    </row>
    <row r="46" spans="1:3" customFormat="1" ht="15.95" customHeight="1" x14ac:dyDescent="0.25">
      <c r="A46" s="53" t="s">
        <v>8</v>
      </c>
      <c r="B46" s="24">
        <f>B45</f>
        <v>36288560</v>
      </c>
      <c r="C46" s="3"/>
    </row>
    <row r="47" spans="1:3" customFormat="1" ht="15.95" customHeight="1" x14ac:dyDescent="0.25">
      <c r="A47" s="51" t="s">
        <v>48</v>
      </c>
      <c r="B47" s="20">
        <v>0</v>
      </c>
      <c r="C47" s="3"/>
    </row>
    <row r="48" spans="1:3" customFormat="1" ht="15.95" customHeight="1" x14ac:dyDescent="0.25">
      <c r="A48" s="53" t="s">
        <v>9</v>
      </c>
      <c r="B48" s="24">
        <f>B47</f>
        <v>0</v>
      </c>
      <c r="C48" s="3"/>
    </row>
    <row r="49" spans="1:3" customFormat="1" ht="15.95" customHeight="1" x14ac:dyDescent="0.25">
      <c r="A49" s="29" t="s">
        <v>35</v>
      </c>
      <c r="B49" s="34">
        <f>B46+B48</f>
        <v>36288560</v>
      </c>
      <c r="C49" s="3"/>
    </row>
    <row r="50" spans="1:3" s="11" customFormat="1" ht="15.95" customHeight="1" x14ac:dyDescent="0.25">
      <c r="A50" s="30"/>
      <c r="B50" s="31"/>
      <c r="C50" s="10"/>
    </row>
    <row r="51" spans="1:3" customFormat="1" ht="15.95" customHeight="1" x14ac:dyDescent="0.25">
      <c r="A51" s="29" t="s">
        <v>10</v>
      </c>
      <c r="B51" s="35"/>
      <c r="C51" s="3"/>
    </row>
    <row r="52" spans="1:3" customFormat="1" ht="15.95" customHeight="1" x14ac:dyDescent="0.25">
      <c r="A52" s="29" t="s">
        <v>11</v>
      </c>
      <c r="B52" s="29"/>
      <c r="C52" s="5"/>
    </row>
    <row r="53" spans="1:3" customFormat="1" ht="15.95" customHeight="1" x14ac:dyDescent="0.25">
      <c r="A53" s="52" t="s">
        <v>12</v>
      </c>
      <c r="B53" s="20">
        <v>5818023.9100000011</v>
      </c>
      <c r="C53" s="8"/>
    </row>
    <row r="54" spans="1:3" customFormat="1" ht="15.95" customHeight="1" x14ac:dyDescent="0.25">
      <c r="A54" s="54" t="s">
        <v>13</v>
      </c>
      <c r="B54" s="20">
        <v>5328261.9700000007</v>
      </c>
      <c r="C54" s="8"/>
    </row>
    <row r="55" spans="1:3" customFormat="1" ht="15.95" customHeight="1" x14ac:dyDescent="0.25">
      <c r="A55" s="54" t="s">
        <v>14</v>
      </c>
      <c r="B55" s="20">
        <v>4430706.0199999996</v>
      </c>
      <c r="C55" s="8"/>
    </row>
    <row r="56" spans="1:3" customFormat="1" ht="15.95" customHeight="1" x14ac:dyDescent="0.25">
      <c r="A56" s="52" t="s">
        <v>15</v>
      </c>
      <c r="B56" s="20">
        <v>58442.42</v>
      </c>
      <c r="C56" s="8"/>
    </row>
    <row r="57" spans="1:3" customFormat="1" ht="15.95" customHeight="1" x14ac:dyDescent="0.25">
      <c r="A57" s="52" t="s">
        <v>16</v>
      </c>
      <c r="B57" s="20">
        <v>621228.89999999991</v>
      </c>
      <c r="C57" s="8"/>
    </row>
    <row r="58" spans="1:3" customFormat="1" ht="15.95" customHeight="1" x14ac:dyDescent="0.25">
      <c r="A58" s="52" t="s">
        <v>17</v>
      </c>
      <c r="B58" s="20">
        <v>3316550.7800000003</v>
      </c>
      <c r="C58" s="8"/>
    </row>
    <row r="59" spans="1:3" customFormat="1" ht="29.1" customHeight="1" x14ac:dyDescent="0.25">
      <c r="A59" s="52" t="s">
        <v>57</v>
      </c>
      <c r="B59" s="20">
        <v>577130.61</v>
      </c>
      <c r="C59" s="8"/>
    </row>
    <row r="60" spans="1:3" customFormat="1" ht="15.95" customHeight="1" x14ac:dyDescent="0.25">
      <c r="A60" s="52" t="s">
        <v>66</v>
      </c>
      <c r="B60" s="20">
        <v>4201.6099999999997</v>
      </c>
      <c r="C60" s="8"/>
    </row>
    <row r="61" spans="1:3" customFormat="1" ht="15.95" customHeight="1" x14ac:dyDescent="0.25">
      <c r="A61" s="53" t="s">
        <v>58</v>
      </c>
      <c r="B61" s="24">
        <f>SUM(B53:B60)</f>
        <v>20154546.220000003</v>
      </c>
      <c r="C61" s="8"/>
    </row>
    <row r="62" spans="1:3" customFormat="1" ht="15.95" customHeight="1" x14ac:dyDescent="0.25">
      <c r="A62" s="30"/>
      <c r="B62" s="36"/>
      <c r="C62" s="8"/>
    </row>
    <row r="63" spans="1:3" customFormat="1" ht="15.95" customHeight="1" x14ac:dyDescent="0.25">
      <c r="A63" s="45" t="s">
        <v>18</v>
      </c>
      <c r="B63" s="45"/>
      <c r="C63" s="9"/>
    </row>
    <row r="64" spans="1:3" customFormat="1" ht="15.95" customHeight="1" x14ac:dyDescent="0.25">
      <c r="A64" s="52" t="s">
        <v>59</v>
      </c>
      <c r="B64" s="20">
        <v>0</v>
      </c>
      <c r="C64" s="9"/>
    </row>
    <row r="65" spans="1:5" ht="15.95" customHeight="1" x14ac:dyDescent="0.25">
      <c r="A65" s="52" t="s">
        <v>19</v>
      </c>
      <c r="B65" s="20">
        <v>0</v>
      </c>
      <c r="C65" s="9"/>
      <c r="D65"/>
    </row>
    <row r="66" spans="1:5" ht="15.95" customHeight="1" x14ac:dyDescent="0.25">
      <c r="A66" s="52" t="s">
        <v>20</v>
      </c>
      <c r="B66" s="20">
        <v>0</v>
      </c>
      <c r="C66" s="9"/>
      <c r="D66"/>
    </row>
    <row r="67" spans="1:5" ht="15.95" customHeight="1" x14ac:dyDescent="0.25">
      <c r="A67" s="52" t="s">
        <v>65</v>
      </c>
      <c r="B67" s="20">
        <v>0</v>
      </c>
      <c r="C67" s="9"/>
      <c r="D67"/>
    </row>
    <row r="68" spans="1:5" ht="15.95" customHeight="1" x14ac:dyDescent="0.25">
      <c r="A68" s="53" t="s">
        <v>36</v>
      </c>
      <c r="B68" s="24">
        <f>SUM(B64:B67)</f>
        <v>0</v>
      </c>
      <c r="C68" s="3"/>
      <c r="D68"/>
    </row>
    <row r="69" spans="1:5" ht="15.95" customHeight="1" x14ac:dyDescent="0.25">
      <c r="A69" s="53" t="s">
        <v>37</v>
      </c>
      <c r="B69" s="24">
        <f>B61+B68</f>
        <v>20154546.220000003</v>
      </c>
      <c r="C69" s="3"/>
      <c r="D69"/>
    </row>
    <row r="70" spans="1:5" ht="15.95" customHeight="1" x14ac:dyDescent="0.25">
      <c r="A70" s="30"/>
      <c r="B70" s="28"/>
      <c r="C70" s="3"/>
      <c r="D70"/>
    </row>
    <row r="71" spans="1:5" ht="15.95" customHeight="1" x14ac:dyDescent="0.25">
      <c r="A71" s="32" t="s">
        <v>21</v>
      </c>
      <c r="B71" s="33"/>
      <c r="C71" s="3"/>
      <c r="D71"/>
    </row>
    <row r="72" spans="1:5" ht="15.95" customHeight="1" x14ac:dyDescent="0.25">
      <c r="A72" s="52" t="s">
        <v>22</v>
      </c>
      <c r="B72" s="20">
        <v>0</v>
      </c>
      <c r="C72" s="9"/>
      <c r="D72" s="15"/>
    </row>
    <row r="73" spans="1:5" ht="15.95" customHeight="1" x14ac:dyDescent="0.25">
      <c r="A73" s="52" t="s">
        <v>62</v>
      </c>
      <c r="B73" s="20">
        <v>0</v>
      </c>
      <c r="C73" s="1"/>
      <c r="D73"/>
    </row>
    <row r="74" spans="1:5" ht="15.95" customHeight="1" x14ac:dyDescent="0.25">
      <c r="A74" s="53" t="s">
        <v>38</v>
      </c>
      <c r="B74" s="55">
        <f>B72+B73</f>
        <v>0</v>
      </c>
      <c r="C74" s="1"/>
      <c r="D74"/>
    </row>
    <row r="75" spans="1:5" s="11" customFormat="1" ht="15.95" customHeight="1" x14ac:dyDescent="0.25">
      <c r="A75" s="53"/>
      <c r="B75" s="53"/>
      <c r="C75" s="12"/>
      <c r="E75" s="39">
        <f>B29+B37-B69</f>
        <v>8706547.6499999948</v>
      </c>
    </row>
    <row r="76" spans="1:5" ht="15.95" customHeight="1" x14ac:dyDescent="0.25">
      <c r="A76" s="43" t="s">
        <v>70</v>
      </c>
      <c r="B76" s="44"/>
      <c r="C76" s="7"/>
      <c r="D76"/>
      <c r="E76" s="15">
        <f>B80-E75</f>
        <v>0</v>
      </c>
    </row>
    <row r="77" spans="1:5" ht="15.95" customHeight="1" x14ac:dyDescent="0.25">
      <c r="A77" s="48" t="s">
        <v>23</v>
      </c>
      <c r="B77" s="20">
        <v>1417.7</v>
      </c>
      <c r="C77" s="7"/>
      <c r="D77"/>
    </row>
    <row r="78" spans="1:5" ht="15.95" customHeight="1" x14ac:dyDescent="0.25">
      <c r="A78" s="48" t="s">
        <v>51</v>
      </c>
      <c r="B78" s="20">
        <v>14918.42</v>
      </c>
      <c r="C78" s="7"/>
      <c r="D78" s="15"/>
    </row>
    <row r="79" spans="1:5" ht="15.95" customHeight="1" x14ac:dyDescent="0.25">
      <c r="A79" s="48" t="s">
        <v>52</v>
      </c>
      <c r="B79" s="20">
        <v>8690211.5299999993</v>
      </c>
      <c r="C79" s="13"/>
      <c r="D79"/>
    </row>
    <row r="80" spans="1:5" ht="15.95" customHeight="1" x14ac:dyDescent="0.25">
      <c r="A80" s="53" t="s">
        <v>39</v>
      </c>
      <c r="B80" s="24">
        <f>(B29+B37)-(B69+B74)</f>
        <v>8706547.6499999948</v>
      </c>
      <c r="C80" s="13"/>
      <c r="D80" s="15"/>
    </row>
    <row r="81" spans="1:5" ht="15.95" customHeight="1" x14ac:dyDescent="0.25">
      <c r="A81" s="56" t="s">
        <v>53</v>
      </c>
      <c r="B81" s="28"/>
      <c r="C81" s="1"/>
    </row>
    <row r="82" spans="1:5" ht="15.95" customHeight="1" x14ac:dyDescent="0.25">
      <c r="A82" s="40" t="s">
        <v>24</v>
      </c>
      <c r="B82" s="42"/>
      <c r="C82" s="1"/>
    </row>
    <row r="83" spans="1:5" ht="15.95" customHeight="1" x14ac:dyDescent="0.25">
      <c r="A83" s="57" t="s">
        <v>72</v>
      </c>
      <c r="B83" s="24">
        <f>74588.88+1231.83</f>
        <v>75820.710000000006</v>
      </c>
      <c r="C83" s="1"/>
    </row>
    <row r="84" spans="1:5" ht="15.95" customHeight="1" x14ac:dyDescent="0.25">
      <c r="A84" s="57" t="s">
        <v>25</v>
      </c>
      <c r="B84" s="24">
        <v>0</v>
      </c>
      <c r="C84" s="1"/>
      <c r="E84" s="15"/>
    </row>
    <row r="85" spans="1:5" ht="15.95" customHeight="1" x14ac:dyDescent="0.25">
      <c r="A85" s="57" t="s">
        <v>63</v>
      </c>
      <c r="B85" s="24">
        <v>277065.32</v>
      </c>
      <c r="C85" s="1"/>
    </row>
    <row r="86" spans="1:5" ht="15.95" customHeight="1" x14ac:dyDescent="0.25">
      <c r="A86" s="40" t="s">
        <v>26</v>
      </c>
      <c r="B86" s="41">
        <f>B83+B84+B85</f>
        <v>352886.03</v>
      </c>
    </row>
    <row r="87" spans="1:5" ht="195" customHeight="1" x14ac:dyDescent="0.25">
      <c r="A87" s="64" t="s">
        <v>64</v>
      </c>
      <c r="B87" s="65"/>
    </row>
    <row r="88" spans="1:5" ht="15.75" customHeight="1" x14ac:dyDescent="0.25">
      <c r="A88" s="38" t="s">
        <v>68</v>
      </c>
      <c r="B88" s="37" t="s">
        <v>71</v>
      </c>
    </row>
    <row r="89" spans="1:5" x14ac:dyDescent="0.25">
      <c r="A89" s="58"/>
      <c r="B89" s="58"/>
    </row>
    <row r="99" spans="2:2" ht="18" customHeight="1" x14ac:dyDescent="0.25">
      <c r="B99" s="14"/>
    </row>
  </sheetData>
  <mergeCells count="7">
    <mergeCell ref="A89:B89"/>
    <mergeCell ref="A22:B22"/>
    <mergeCell ref="B23:B24"/>
    <mergeCell ref="A1:B1"/>
    <mergeCell ref="A2:B7"/>
    <mergeCell ref="A8:B9"/>
    <mergeCell ref="A87:B87"/>
  </mergeCells>
  <phoneticPr fontId="4" type="noConversion"/>
  <printOptions horizontalCentered="1" verticalCentered="1"/>
  <pageMargins left="7.874015748031496E-2" right="7.874015748031496E-2" top="0.39370078740157483" bottom="0.39370078740157483" header="0.51181102362204722" footer="0.51181102362204722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01.2023</vt:lpstr>
      <vt:lpstr>'01.2023'!Area_de_impressao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Denise Mendes</cp:lastModifiedBy>
  <cp:revision>1</cp:revision>
  <cp:lastPrinted>2023-02-13T17:53:17Z</cp:lastPrinted>
  <dcterms:created xsi:type="dcterms:W3CDTF">2021-09-23T15:15:02Z</dcterms:created>
  <dcterms:modified xsi:type="dcterms:W3CDTF">2023-02-13T17:53:27Z</dcterms:modified>
  <dc:language>pt-BR</dc:language>
</cp:coreProperties>
</file>