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Downloads\"/>
    </mc:Choice>
  </mc:AlternateContent>
  <xr:revisionPtr revIDLastSave="0" documentId="13_ncr:1_{A27C9562-2833-4E6A-82F6-279A547A4CD2}" xr6:coauthVersionLast="47" xr6:coauthVersionMax="47" xr10:uidLastSave="{00000000-0000-0000-0000-000000000000}"/>
  <bookViews>
    <workbookView xWindow="-110" yWindow="-110" windowWidth="19420" windowHeight="10560" tabRatio="500" xr2:uid="{00000000-000D-0000-FFFF-FFFF00000000}"/>
  </bookViews>
  <sheets>
    <sheet name="01.2023" sheetId="1" r:id="rId1"/>
  </sheets>
  <externalReferences>
    <externalReference r:id="rId2"/>
  </externalReferences>
  <definedNames>
    <definedName name="_xlnm.Print_Area" localSheetId="0">'01.2023'!$A$1:$B$93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60" i="1"/>
  <c r="B59" i="1"/>
  <c r="B58" i="1"/>
  <c r="B57" i="1"/>
  <c r="B55" i="1"/>
  <c r="B54" i="1"/>
  <c r="B53" i="1"/>
  <c r="B46" i="1"/>
  <c r="B86" i="1"/>
  <c r="B37" i="1" l="1"/>
  <c r="B48" i="1" l="1"/>
  <c r="B29" i="1" l="1"/>
  <c r="B74" i="1" l="1"/>
  <c r="B61" i="1"/>
  <c r="B49" i="1"/>
  <c r="B42" i="1"/>
  <c r="B69" i="1" l="1"/>
  <c r="B80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<sst xmlns="http://schemas.openxmlformats.org/spreadsheetml/2006/main" count="73" uniqueCount="73">
  <si>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</si>
  <si>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</si>
  <si>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</si>
  <si>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</si>
  <si>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</si>
  <si>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</si>
  <si>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</si>
  <si>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</si>
  <si>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</si>
  <si>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</si>
  <si>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</si>
  <si>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</si>
  <si>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</si>
  <si>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</si>
  <si>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</si>
  <si>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</si>
  <si>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</si>
  <si>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</si>
  <si>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</si>
  <si>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</si>
  <si>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</si>
  <si>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</si>
  <si>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</si>
  <si>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</si>
  <si>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</si>
  <si>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</si>
  <si>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</si>
  <si>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</si>
  <si>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</si>
  <si>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</si>
  <si>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</si>
  <si>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</si>
  <si>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</si>
  <si>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</si>
  <si>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</si>
  <si>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</si>
  <si>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</si>
  <si>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</si>
  <si>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</si>
  <si>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</si>
  <si>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</si>
  <si>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</si>
  <si>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</si>
  <si>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</si>
  <si>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</si>
  <si>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</si>
  <si>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</si>
  <si>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</si>
  <si>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</si>
  <si>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</si>
  <si>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</si>
  <si>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</si>
  <si>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</si>
  <si>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</si>
  <si>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</si>
  <si>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</si>
  <si>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</si>
  <si>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</si>
  <si>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</si>
  <si>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</si>
  <si>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</si>
  <si>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</si>
  <si>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</si>
  <si>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</si>
  <si>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</si>
  <si>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</si>
  <si>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>5.1.8 Outros - Reembolso de despesas</t>
  </si>
  <si>
    <t>GERÊNCIA CORPORATIVA FINANCEIRA e CONTÁBIL:</t>
  </si>
  <si>
    <t>2.5 Outras entradas - Reembolso e Estorno</t>
  </si>
  <si>
    <t>2.2 Repasse - INVESTIMENTO   CEF 0447-6</t>
  </si>
  <si>
    <t>Competência: 01/2023</t>
  </si>
  <si>
    <t>Goiânia, 13 de fevereiro de 2023</t>
  </si>
  <si>
    <t>7.SALDO BANCÁRIO FINAL EM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</si>
</sst>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1172744</xdr:colOff>
      <xdr:row>0</xdr:row>
      <xdr:rowOff>294439</xdr:rowOff>
    </xdr:from>
    <xdr:to>
      <xdr:col>1</xdr:col>
      <xdr:colOff>1647180</xdr:colOff>
      <xdr:row>0</xdr:row>
      <xdr:rowOff>1450474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A37B7C63-5275-47B9-850F-28309A5EEE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394" y="300789"/>
          <a:ext cx="8033610" cy="114968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2-SECOF\04.HDS\02.TRANSPAR&#202;NCIA\2023\Relat&#243;rio%20Financeiro%20HDS%20-%20Acumulado%202023.xlsx" TargetMode="External"/><Relationship Id="rId1" Type="http://schemas.openxmlformats.org/officeDocument/2006/relationships/externalLinkPath" Target="file:///Y:\02-SECOF\04.HDS\02.TRANSPAR&#202;NCIA\2023\Relat&#243;rio%20Financeiro%20HDS%20-%20Acumula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UMULADO"/>
      <sheetName val="TCE"/>
      <sheetName val="INDICADOR%"/>
      <sheetName val="PROVISÃO"/>
      <sheetName val="RESUMO"/>
      <sheetName val="Bimestral"/>
      <sheetName val="GRAFICOS"/>
      <sheetName val="GRÁFICOS"/>
      <sheetName val="Bimestral(2)"/>
      <sheetName val="Bimestral(3)"/>
      <sheetName val="Bimestral(4)"/>
      <sheetName val="Bimestral(5)"/>
    </sheetNames>
    <sheetDataSet>
      <sheetData sheetId="0">
        <row r="49">
          <cell r="D49">
            <v>720543.85</v>
          </cell>
        </row>
        <row r="50">
          <cell r="D50">
            <v>981295.17</v>
          </cell>
        </row>
        <row r="51">
          <cell r="D51">
            <v>357002.05</v>
          </cell>
        </row>
        <row r="53">
          <cell r="D53">
            <v>114966.45999999999</v>
          </cell>
        </row>
        <row r="54">
          <cell r="D54">
            <v>400710.56</v>
          </cell>
        </row>
        <row r="55">
          <cell r="D55">
            <v>129767.19</v>
          </cell>
        </row>
        <row r="56">
          <cell r="D56">
            <v>23730.23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topLeftCell="A83" zoomScale="95" zoomScaleNormal="95" zoomScaleSheetLayoutView="95" zoomScalePageLayoutView="70" workbookViewId="0">
      <selection activeCell="B37" sqref="B37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33</v>
      </c>
      <c r="B10" s="63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4" t="s">
        <v>35</v>
      </c>
      <c r="B12" s="64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4" t="s">
        <v>56</v>
      </c>
      <c r="B14" s="64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65</v>
      </c>
      <c r="B16" s="5"/>
    </row>
    <row r="17" spans="1:3" customFormat="1" x14ac:dyDescent="0.35">
      <c r="A17" s="64" t="s">
        <v>63</v>
      </c>
      <c r="B17" s="64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3767976.21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6" t="s">
        <v>4</v>
      </c>
      <c r="B22" s="66"/>
    </row>
    <row r="23" spans="1:3" customFormat="1" ht="15.75" customHeight="1" x14ac:dyDescent="0.35">
      <c r="A23" s="10"/>
      <c r="B23" s="67" t="s">
        <v>5</v>
      </c>
    </row>
    <row r="24" spans="1:3" customFormat="1" ht="14.25" customHeight="1" x14ac:dyDescent="0.35">
      <c r="A24" s="11" t="s">
        <v>70</v>
      </c>
      <c r="B24" s="67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1531.46</v>
      </c>
      <c r="C26" s="16"/>
    </row>
    <row r="27" spans="1:3" customFormat="1" x14ac:dyDescent="0.35">
      <c r="A27" s="14" t="s">
        <v>57</v>
      </c>
      <c r="B27" s="21">
        <v>177066.19</v>
      </c>
      <c r="C27" s="16"/>
    </row>
    <row r="28" spans="1:3" customFormat="1" x14ac:dyDescent="0.35">
      <c r="A28" s="14" t="s">
        <v>49</v>
      </c>
      <c r="B28" s="21">
        <v>18608032.420000002</v>
      </c>
      <c r="C28" s="16"/>
    </row>
    <row r="29" spans="1:3" customFormat="1" x14ac:dyDescent="0.35">
      <c r="A29" s="17" t="s">
        <v>37</v>
      </c>
      <c r="B29" s="18">
        <f>SUM(B26:B28)</f>
        <v>18786630.07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48</v>
      </c>
      <c r="B32" s="21">
        <v>2967976.21</v>
      </c>
      <c r="C32" s="22"/>
    </row>
    <row r="33" spans="1:3" customFormat="1" x14ac:dyDescent="0.35">
      <c r="A33" s="20" t="s">
        <v>69</v>
      </c>
      <c r="B33" s="21">
        <v>0</v>
      </c>
      <c r="C33" s="22"/>
    </row>
    <row r="34" spans="1:3" customFormat="1" x14ac:dyDescent="0.35">
      <c r="A34" s="3" t="s">
        <v>50</v>
      </c>
      <c r="B34" s="21">
        <v>198403.93000000002</v>
      </c>
      <c r="C34" s="22"/>
    </row>
    <row r="35" spans="1:3" customFormat="1" x14ac:dyDescent="0.35">
      <c r="A35" s="3" t="s">
        <v>64</v>
      </c>
      <c r="B35" s="21">
        <v>849.02</v>
      </c>
      <c r="C35" s="22"/>
    </row>
    <row r="36" spans="1:3" customFormat="1" x14ac:dyDescent="0.35">
      <c r="A36" s="3" t="s">
        <v>68</v>
      </c>
      <c r="B36" s="21">
        <v>13842.48</v>
      </c>
      <c r="C36" s="22"/>
    </row>
    <row r="37" spans="1:3" customFormat="1" x14ac:dyDescent="0.35">
      <c r="A37" s="23" t="s">
        <v>38</v>
      </c>
      <c r="B37" s="24">
        <f>SUM(B32:B36)</f>
        <v>3181071.64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52</v>
      </c>
      <c r="B40" s="21">
        <v>2798423.93</v>
      </c>
      <c r="C40" s="25"/>
    </row>
    <row r="41" spans="1:3" customFormat="1" x14ac:dyDescent="0.35">
      <c r="A41" s="20" t="s">
        <v>54</v>
      </c>
      <c r="B41" s="21">
        <v>0</v>
      </c>
      <c r="C41" s="25"/>
    </row>
    <row r="42" spans="1:3" customFormat="1" x14ac:dyDescent="0.35">
      <c r="A42" s="23" t="s">
        <v>39</v>
      </c>
      <c r="B42" s="28">
        <f>B40+B41</f>
        <v>2798423.93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53</v>
      </c>
      <c r="B45" s="21">
        <v>3025087.53</v>
      </c>
      <c r="C45" s="8"/>
    </row>
    <row r="46" spans="1:3" customFormat="1" x14ac:dyDescent="0.35">
      <c r="A46" s="29" t="s">
        <v>11</v>
      </c>
      <c r="B46" s="38">
        <f>B45</f>
        <v>3025087.53</v>
      </c>
      <c r="C46" s="8"/>
    </row>
    <row r="47" spans="1:3" customFormat="1" x14ac:dyDescent="0.35">
      <c r="A47" s="3" t="s">
        <v>55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3" customFormat="1" x14ac:dyDescent="0.35">
      <c r="A49" s="42" t="s">
        <v>40</v>
      </c>
      <c r="B49" s="46">
        <f>B46+B48</f>
        <v>3025087.53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13</v>
      </c>
      <c r="B51" s="47"/>
      <c r="C51" s="8"/>
    </row>
    <row r="52" spans="1:3" customFormat="1" x14ac:dyDescent="0.35">
      <c r="A52" s="42" t="s">
        <v>14</v>
      </c>
      <c r="B52" s="42"/>
      <c r="C52" s="12"/>
    </row>
    <row r="53" spans="1:3" customFormat="1" x14ac:dyDescent="0.35">
      <c r="A53" s="55" t="s">
        <v>15</v>
      </c>
      <c r="B53" s="21">
        <f>[1]JAN!$D$49</f>
        <v>720543.85</v>
      </c>
      <c r="C53" s="22"/>
    </row>
    <row r="54" spans="1:3" customFormat="1" x14ac:dyDescent="0.35">
      <c r="A54" s="59" t="s">
        <v>16</v>
      </c>
      <c r="B54" s="21">
        <f>[1]JAN!$D$50</f>
        <v>981295.17</v>
      </c>
      <c r="C54" s="22"/>
    </row>
    <row r="55" spans="1:3" customFormat="1" x14ac:dyDescent="0.35">
      <c r="A55" s="59" t="s">
        <v>17</v>
      </c>
      <c r="B55" s="21">
        <f>[1]JAN!$D$51</f>
        <v>357002.05</v>
      </c>
      <c r="C55" s="22"/>
    </row>
    <row r="56" spans="1:3" customFormat="1" x14ac:dyDescent="0.35">
      <c r="A56" s="55" t="s">
        <v>18</v>
      </c>
      <c r="B56" s="21">
        <v>0</v>
      </c>
      <c r="C56" s="22"/>
    </row>
    <row r="57" spans="1:3" customFormat="1" x14ac:dyDescent="0.35">
      <c r="A57" s="55" t="s">
        <v>19</v>
      </c>
      <c r="B57" s="21">
        <f>[1]JAN!$D$53</f>
        <v>114966.45999999999</v>
      </c>
      <c r="C57" s="22"/>
    </row>
    <row r="58" spans="1:3" customFormat="1" x14ac:dyDescent="0.35">
      <c r="A58" s="55" t="s">
        <v>20</v>
      </c>
      <c r="B58" s="21">
        <f>[1]JAN!$D$54</f>
        <v>400710.56</v>
      </c>
      <c r="C58" s="22"/>
    </row>
    <row r="59" spans="1:3" customFormat="1" ht="29" x14ac:dyDescent="0.35">
      <c r="A59" s="55" t="s">
        <v>21</v>
      </c>
      <c r="B59" s="21">
        <f>[1]JAN!$D$55</f>
        <v>129767.19</v>
      </c>
      <c r="C59" s="22"/>
    </row>
    <row r="60" spans="1:3" customFormat="1" x14ac:dyDescent="0.35">
      <c r="A60" s="55" t="s">
        <v>66</v>
      </c>
      <c r="B60" s="21">
        <f>[1]JAN!$D$56</f>
        <v>23730.23</v>
      </c>
      <c r="C60" s="22"/>
    </row>
    <row r="61" spans="1:3" customFormat="1" x14ac:dyDescent="0.35">
      <c r="A61" s="54" t="s">
        <v>41</v>
      </c>
      <c r="B61" s="28">
        <f>SUM(B53:B60)</f>
        <v>2728015.5100000002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22</v>
      </c>
      <c r="B63" s="42"/>
      <c r="C63" s="25"/>
    </row>
    <row r="64" spans="1:3" customFormat="1" x14ac:dyDescent="0.35">
      <c r="A64" s="55" t="s">
        <v>23</v>
      </c>
      <c r="B64" s="21">
        <v>15163.73</v>
      </c>
      <c r="C64" s="25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11976</v>
      </c>
      <c r="C66" s="25"/>
      <c r="D66"/>
    </row>
    <row r="67" spans="1:5" x14ac:dyDescent="0.35">
      <c r="A67" s="55" t="s">
        <v>58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27139.73</v>
      </c>
      <c r="C68" s="8"/>
      <c r="D68" s="36"/>
    </row>
    <row r="69" spans="1:5" ht="14.25" customHeight="1" x14ac:dyDescent="0.35">
      <c r="A69" s="54" t="s">
        <v>43</v>
      </c>
      <c r="B69" s="58">
        <f>B61+B68</f>
        <v>2755155.24</v>
      </c>
      <c r="C69" s="8"/>
      <c r="D69" s="36"/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68"/>
      <c r="B75" s="68"/>
      <c r="C75" s="34"/>
    </row>
    <row r="76" spans="1:5" x14ac:dyDescent="0.35">
      <c r="A76" s="40" t="s">
        <v>72</v>
      </c>
      <c r="B76" s="48"/>
      <c r="C76" s="16"/>
      <c r="D76"/>
    </row>
    <row r="77" spans="1:5" x14ac:dyDescent="0.35">
      <c r="A77" s="19" t="s">
        <v>29</v>
      </c>
      <c r="B77" s="21">
        <v>1531.46</v>
      </c>
      <c r="C77" s="16"/>
      <c r="D77" s="36"/>
    </row>
    <row r="78" spans="1:5" x14ac:dyDescent="0.35">
      <c r="A78" s="19" t="s">
        <v>59</v>
      </c>
      <c r="B78" s="21">
        <v>15558.65</v>
      </c>
      <c r="C78" s="16"/>
      <c r="D78" s="36"/>
    </row>
    <row r="79" spans="1:5" x14ac:dyDescent="0.35">
      <c r="A79" s="19" t="s">
        <v>51</v>
      </c>
      <c r="B79" s="21">
        <v>19195456.359999999</v>
      </c>
      <c r="C79" s="16"/>
      <c r="D79"/>
    </row>
    <row r="80" spans="1:5" x14ac:dyDescent="0.35">
      <c r="A80" s="54" t="s">
        <v>45</v>
      </c>
      <c r="B80" s="53">
        <f>(B29+B37)-(B69+B74)</f>
        <v>19212546.469999999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61</v>
      </c>
      <c r="B83" s="53">
        <v>856054.36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62</v>
      </c>
      <c r="B85" s="53">
        <v>17510.150000000001</v>
      </c>
      <c r="C85" s="1"/>
    </row>
    <row r="86" spans="1:5" x14ac:dyDescent="0.35">
      <c r="A86" s="49" t="s">
        <v>32</v>
      </c>
      <c r="B86" s="51">
        <f>B83+B84+B85</f>
        <v>873564.51</v>
      </c>
    </row>
    <row r="87" spans="1:5" x14ac:dyDescent="0.35">
      <c r="A87" s="65" t="s">
        <v>60</v>
      </c>
      <c r="B87" s="65"/>
    </row>
    <row r="88" spans="1:5" x14ac:dyDescent="0.35">
      <c r="A88" s="65"/>
      <c r="B88" s="65"/>
    </row>
    <row r="89" spans="1:5" x14ac:dyDescent="0.35">
      <c r="A89" s="65"/>
      <c r="B89" s="65"/>
    </row>
    <row r="90" spans="1:5" x14ac:dyDescent="0.35">
      <c r="A90" s="39" t="s">
        <v>67</v>
      </c>
      <c r="B90" s="35" t="s">
        <v>71</v>
      </c>
    </row>
    <row r="91" spans="1:5" x14ac:dyDescent="0.35">
      <c r="B91" s="35"/>
    </row>
    <row r="92" spans="1:5" x14ac:dyDescent="0.35">
      <c r="B92" s="35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01.2023</vt:lpstr>
      <vt:lpstr>'01.2023'!Area_de_impressao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LICIENE DE SOUZA SANTOS COELHO</cp:lastModifiedBy>
  <cp:revision>1</cp:revision>
  <cp:lastPrinted>2023-02-13T18:06:35Z</cp:lastPrinted>
  <dcterms:created xsi:type="dcterms:W3CDTF">2021-09-23T15:15:02Z</dcterms:created>
  <dcterms:modified xsi:type="dcterms:W3CDTF">2023-02-15T11:30:55Z</dcterms:modified>
  <dc:language>pt-BR</dc:language>
</cp:coreProperties>
</file>