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3\02-Fevereiro\"/>
    </mc:Choice>
  </mc:AlternateContent>
  <xr:revisionPtr revIDLastSave="0" documentId="13_ncr:1_{21AF1579-3707-4519-A2B2-86A780323858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2.2023" sheetId="1" r:id="rId1"/>
  </sheets>
  <definedNames>
    <definedName name="_xlnm.Print_Area" localSheetId="0">'02.2023'!$A$1:$B$93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47" i="1"/>
  <c r="B36" i="1" l="1"/>
  <c r="B28" i="1" l="1"/>
  <c r="B85" i="1" l="1"/>
  <c r="B73" i="1"/>
  <c r="B67" i="1"/>
  <c r="B60" i="1"/>
  <c r="B48" i="1"/>
  <c r="B41" i="1"/>
  <c r="B68" i="1" l="1"/>
  <c r="D75" i="1" s="1"/>
  <c r="B79" i="1" l="1"/>
  <c r="D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<sst xmlns="http://schemas.openxmlformats.org/spreadsheetml/2006/main" count="74" uniqueCount="74">
  <si>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</si>
  <si>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</si>
  <si>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</si>
  <si>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</si>
  <si>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</si>
  <si>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</si>
  <si>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</si>
  <si>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</si>
  <si>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</si>
  <si>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</si>
  <si>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</si>
  <si>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</si>
  <si>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</si>
  <si>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</si>
  <si>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</si>
  <si>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</si>
  <si>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</si>
  <si>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</si>
  <si>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</si>
  <si>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</si>
  <si>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</si>
  <si>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</si>
  <si>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</si>
  <si>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</si>
  <si>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</si>
  <si>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</si>
  <si>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</si>
  <si>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</si>
  <si>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</si>
  <si>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</si>
  <si>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</si>
  <si>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</si>
  <si>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</si>
  <si>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</si>
  <si>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</si>
  <si>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</si>
  <si>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</si>
  <si>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</si>
  <si>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</si>
  <si>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</si>
  <si>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</si>
  <si>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</si>
  <si>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</si>
  <si>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</si>
  <si>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</si>
  <si>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</si>
  <si>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</si>
  <si>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</si>
  <si>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</si>
  <si>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</si>
  <si>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</si>
  <si>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>CONTRATO DE GESTÃO/ADITIVO Nº:   003/2014 SES/GO              10° TERMO ADITIVO</t>
  </si>
  <si>
    <t xml:space="preserve">VIGÊNCIA DO CONTRATO DE GESTÃO:      INÍCIO 15/07/2022      E      TÉRMINO  14/07/2023 </t>
  </si>
  <si>
    <t>2.5 Outras entradas - Reembolso de despesa/Estornos/Ressarcimento de juros/Emprestimos AGIR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</si>
  <si>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</si>
  <si>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</si>
  <si>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</si>
  <si>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</si>
  <si>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</si>
  <si>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</si>
  <si>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</si>
  <si>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</si>
  <si>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</si>
  <si>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</si>
  <si>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GERÊNCIA CORPORATIVA FINANCEIRA e CONTÁBIL:</t>
  </si>
  <si>
    <t>5.1.8 Outros - Devolução de Empréstimo AGIR</t>
  </si>
  <si>
    <t>2.2 Repasse - INVESTIMENTO Banco CEF 446-8</t>
  </si>
  <si>
    <t>2.4 Rendimento sobre Aplicação Financeiras - INVESTIMENTO Banco Itaú 32.200-9;</t>
  </si>
  <si>
    <t>Competência: 02/2023</t>
  </si>
  <si>
    <t>7.SALDO BANCÁRIO FINAL EM 28/02/2023</t>
  </si>
  <si>
    <t>Goiânia, 10 de março de 2023</t>
  </si>
  <si>
    <t>*Obs.: Valores de glosas não informados devido ao não recebimento das informações por parte da SES.</t>
  </si>
  <si>
    <t>8.1 Glosa - residentes cedidos*</t>
  </si>
  <si>
    <t>8.3 Glosa - Fatura Enel*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</si>
</sst>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4" fillId="8" borderId="0" xfId="0" applyFont="1" applyFill="1" applyBorder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1018054</xdr:colOff>
      <xdr:row>0</xdr:row>
      <xdr:rowOff>217768</xdr:rowOff>
    </xdr:from>
    <xdr:to>
      <xdr:col>1</xdr:col>
      <xdr:colOff>1486140</xdr:colOff>
      <xdr:row>0</xdr:row>
      <xdr:rowOff>1344706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45AF1AB-A9D0-4E4B-BABF-48187B3FB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4879" y="220943"/>
          <a:ext cx="8057643" cy="112058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topLeftCell="A53" zoomScale="85" zoomScaleNormal="85" zoomScaleSheetLayoutView="70" zoomScalePageLayoutView="70" workbookViewId="0">
      <selection activeCell="C70" sqref="C70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58"/>
      <c r="B1" s="58"/>
    </row>
    <row r="2" spans="1:3" customFormat="1" x14ac:dyDescent="0.35">
      <c r="A2" s="59" t="s">
        <v>0</v>
      </c>
      <c r="B2" s="59"/>
      <c r="C2" s="1"/>
    </row>
    <row r="3" spans="1:3" customFormat="1" x14ac:dyDescent="0.35">
      <c r="A3" s="59"/>
      <c r="B3" s="59"/>
      <c r="C3" s="1"/>
    </row>
    <row r="4" spans="1:3" customFormat="1" x14ac:dyDescent="0.35">
      <c r="A4" s="59"/>
      <c r="B4" s="59"/>
      <c r="C4" s="1"/>
    </row>
    <row r="5" spans="1:3" customFormat="1" x14ac:dyDescent="0.35">
      <c r="A5" s="59"/>
      <c r="B5" s="59"/>
      <c r="C5" s="1"/>
    </row>
    <row r="6" spans="1:3" customFormat="1" x14ac:dyDescent="0.35">
      <c r="A6" s="59"/>
      <c r="B6" s="59"/>
      <c r="C6" s="1"/>
    </row>
    <row r="7" spans="1:3" customFormat="1" x14ac:dyDescent="0.35">
      <c r="A7" s="59"/>
      <c r="B7" s="59"/>
      <c r="C7" s="2"/>
    </row>
    <row r="8" spans="1:3" customFormat="1" ht="23.25" customHeight="1" x14ac:dyDescent="0.35">
      <c r="A8" s="60" t="s">
        <v>1</v>
      </c>
      <c r="B8" s="60"/>
      <c r="C8" s="2"/>
    </row>
    <row r="9" spans="1:3" customFormat="1" ht="23.25" customHeight="1" x14ac:dyDescent="0.35">
      <c r="A9" s="60"/>
      <c r="B9" s="60"/>
      <c r="C9" s="2"/>
    </row>
    <row r="10" spans="1:3" customFormat="1" x14ac:dyDescent="0.35">
      <c r="A10" s="61" t="s">
        <v>34</v>
      </c>
      <c r="B10" s="61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2" t="s">
        <v>37</v>
      </c>
      <c r="B12" s="62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2" t="s">
        <v>36</v>
      </c>
      <c r="B14" s="62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51</v>
      </c>
      <c r="B16" s="19"/>
      <c r="C16" s="1"/>
    </row>
    <row r="17" spans="1:3" customFormat="1" x14ac:dyDescent="0.35">
      <c r="A17" s="5" t="s">
        <v>52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4" t="s">
        <v>4</v>
      </c>
      <c r="B21" s="64"/>
    </row>
    <row r="22" spans="1:3" customFormat="1" ht="14.5" customHeight="1" x14ac:dyDescent="0.35">
      <c r="A22" s="67" t="s">
        <v>68</v>
      </c>
      <c r="B22" s="65" t="s">
        <v>5</v>
      </c>
    </row>
    <row r="23" spans="1:3" customFormat="1" ht="14.25" customHeight="1" x14ac:dyDescent="0.35">
      <c r="A23" s="68"/>
      <c r="B23" s="65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2645.96</v>
      </c>
      <c r="C25" s="12"/>
    </row>
    <row r="26" spans="1:3" customFormat="1" x14ac:dyDescent="0.35">
      <c r="A26" s="39" t="s">
        <v>59</v>
      </c>
      <c r="B26" s="40">
        <v>15455.31</v>
      </c>
      <c r="C26" s="12"/>
    </row>
    <row r="27" spans="1:3" customFormat="1" x14ac:dyDescent="0.35">
      <c r="A27" s="39" t="s">
        <v>60</v>
      </c>
      <c r="B27" s="40">
        <v>1515.69</v>
      </c>
      <c r="C27" s="12"/>
    </row>
    <row r="28" spans="1:3" customFormat="1" x14ac:dyDescent="0.35">
      <c r="A28" s="41" t="s">
        <v>40</v>
      </c>
      <c r="B28" s="42">
        <f>SUM(B25:B27)</f>
        <v>19616.96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39</v>
      </c>
      <c r="B31" s="40">
        <v>31807376.07</v>
      </c>
      <c r="C31" s="13"/>
    </row>
    <row r="32" spans="1:3" customFormat="1" x14ac:dyDescent="0.35">
      <c r="A32" s="44" t="s">
        <v>66</v>
      </c>
      <c r="B32" s="40">
        <v>0</v>
      </c>
      <c r="C32" s="13"/>
    </row>
    <row r="33" spans="1:3" customFormat="1" x14ac:dyDescent="0.35">
      <c r="A33" s="45" t="s">
        <v>58</v>
      </c>
      <c r="B33" s="40">
        <v>104690.68</v>
      </c>
      <c r="C33" s="13"/>
    </row>
    <row r="34" spans="1:3" customFormat="1" x14ac:dyDescent="0.35">
      <c r="A34" s="45" t="s">
        <v>67</v>
      </c>
      <c r="B34" s="40">
        <v>0</v>
      </c>
      <c r="C34" s="13"/>
    </row>
    <row r="35" spans="1:3" customFormat="1" x14ac:dyDescent="0.35">
      <c r="A35" s="45" t="s">
        <v>53</v>
      </c>
      <c r="B35" s="40">
        <v>1538223.32</v>
      </c>
      <c r="C35" s="13"/>
    </row>
    <row r="36" spans="1:3" customFormat="1" x14ac:dyDescent="0.35">
      <c r="A36" s="15" t="s">
        <v>41</v>
      </c>
      <c r="B36" s="46">
        <f>SUM(B31:B35)</f>
        <v>33450290.07</v>
      </c>
      <c r="C36" s="14"/>
    </row>
    <row r="37" spans="1:3" customFormat="1" x14ac:dyDescent="0.35">
      <c r="A37" s="15"/>
      <c r="B37" s="16"/>
      <c r="C37" s="14"/>
    </row>
    <row r="38" spans="1:3" customFormat="1" x14ac:dyDescent="0.35">
      <c r="A38" s="17" t="s">
        <v>9</v>
      </c>
      <c r="B38" s="18"/>
      <c r="C38" s="14"/>
    </row>
    <row r="39" spans="1:3" customFormat="1" x14ac:dyDescent="0.35">
      <c r="A39" s="44" t="s">
        <v>57</v>
      </c>
      <c r="B39" s="40">
        <v>33199263.350000001</v>
      </c>
      <c r="C39" s="14"/>
    </row>
    <row r="40" spans="1:3" customFormat="1" x14ac:dyDescent="0.35">
      <c r="A40" s="44" t="s">
        <v>54</v>
      </c>
      <c r="B40" s="40">
        <v>0</v>
      </c>
      <c r="C40" s="14"/>
    </row>
    <row r="41" spans="1:3" customFormat="1" x14ac:dyDescent="0.35">
      <c r="A41" s="15" t="s">
        <v>42</v>
      </c>
      <c r="B41" s="47">
        <f>B39+B40</f>
        <v>33199263.350000001</v>
      </c>
      <c r="C41" s="14"/>
    </row>
    <row r="42" spans="1:3" s="21" customFormat="1" x14ac:dyDescent="0.35">
      <c r="A42" s="48"/>
      <c r="B42" s="49"/>
      <c r="C42" s="20"/>
    </row>
    <row r="43" spans="1:3" customFormat="1" x14ac:dyDescent="0.35">
      <c r="A43" s="32" t="s">
        <v>10</v>
      </c>
      <c r="B43" s="33"/>
      <c r="C43" s="8"/>
    </row>
    <row r="44" spans="1:3" customFormat="1" x14ac:dyDescent="0.35">
      <c r="A44" s="50" t="s">
        <v>55</v>
      </c>
      <c r="B44" s="40">
        <v>33220219.09</v>
      </c>
      <c r="C44" s="8"/>
    </row>
    <row r="45" spans="1:3" customFormat="1" x14ac:dyDescent="0.35">
      <c r="A45" s="48" t="s">
        <v>11</v>
      </c>
      <c r="B45" s="51">
        <f>B44</f>
        <v>33220219.09</v>
      </c>
      <c r="C45" s="8"/>
    </row>
    <row r="46" spans="1:3" customFormat="1" x14ac:dyDescent="0.35">
      <c r="A46" s="52" t="s">
        <v>56</v>
      </c>
      <c r="B46" s="16">
        <v>0</v>
      </c>
      <c r="C46" s="8"/>
    </row>
    <row r="47" spans="1:3" customFormat="1" x14ac:dyDescent="0.35">
      <c r="A47" s="48" t="s">
        <v>12</v>
      </c>
      <c r="B47" s="16">
        <f>B46</f>
        <v>0</v>
      </c>
      <c r="C47" s="8"/>
    </row>
    <row r="48" spans="1:3" customFormat="1" x14ac:dyDescent="0.35">
      <c r="A48" s="34" t="s">
        <v>43</v>
      </c>
      <c r="B48" s="36">
        <f>B45+B47</f>
        <v>33220219.09</v>
      </c>
      <c r="C48" s="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v>9618912.7400000002</v>
      </c>
      <c r="C52" s="13"/>
    </row>
    <row r="53" spans="1:3" customFormat="1" x14ac:dyDescent="0.35">
      <c r="A53" s="53" t="s">
        <v>16</v>
      </c>
      <c r="B53" s="40">
        <v>12190267.919999998</v>
      </c>
      <c r="C53" s="13"/>
    </row>
    <row r="54" spans="1:3" customFormat="1" x14ac:dyDescent="0.35">
      <c r="A54" s="53" t="s">
        <v>17</v>
      </c>
      <c r="B54" s="40">
        <v>2894323.69</v>
      </c>
      <c r="C54" s="13"/>
    </row>
    <row r="55" spans="1:3" customFormat="1" x14ac:dyDescent="0.35">
      <c r="A55" s="50" t="s">
        <v>18</v>
      </c>
      <c r="B55" s="40">
        <v>1323747.27</v>
      </c>
      <c r="C55" s="13"/>
    </row>
    <row r="56" spans="1:3" customFormat="1" x14ac:dyDescent="0.35">
      <c r="A56" s="50" t="s">
        <v>19</v>
      </c>
      <c r="B56" s="40">
        <v>1456295.08</v>
      </c>
      <c r="C56" s="13"/>
    </row>
    <row r="57" spans="1:3" customFormat="1" x14ac:dyDescent="0.35">
      <c r="A57" s="50" t="s">
        <v>20</v>
      </c>
      <c r="B57" s="40">
        <v>3316961.96</v>
      </c>
      <c r="C57" s="13"/>
    </row>
    <row r="58" spans="1:3" customFormat="1" ht="29" x14ac:dyDescent="0.35">
      <c r="A58" s="50" t="s">
        <v>21</v>
      </c>
      <c r="B58" s="40">
        <v>1106866.6399999999</v>
      </c>
      <c r="C58" s="13"/>
    </row>
    <row r="59" spans="1:3" customFormat="1" x14ac:dyDescent="0.35">
      <c r="A59" s="54" t="s">
        <v>65</v>
      </c>
      <c r="B59" s="40">
        <v>1292366.42</v>
      </c>
      <c r="C59" s="13"/>
    </row>
    <row r="60" spans="1:3" customFormat="1" x14ac:dyDescent="0.35">
      <c r="A60" s="48" t="s">
        <v>44</v>
      </c>
      <c r="B60" s="47">
        <f>SUM(B52:B59)</f>
        <v>33199741.719999999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121305</v>
      </c>
      <c r="C63" s="14"/>
    </row>
    <row r="64" spans="1:3" customFormat="1" x14ac:dyDescent="0.35">
      <c r="A64" s="50" t="s">
        <v>24</v>
      </c>
      <c r="B64" s="40">
        <v>0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50</v>
      </c>
      <c r="B66" s="40">
        <v>0</v>
      </c>
      <c r="C66" s="14"/>
      <c r="D66"/>
    </row>
    <row r="67" spans="1:4" x14ac:dyDescent="0.35">
      <c r="A67" s="48" t="s">
        <v>45</v>
      </c>
      <c r="B67" s="46">
        <f>B63+B64+B65+B66</f>
        <v>121305</v>
      </c>
      <c r="C67" s="8"/>
      <c r="D67"/>
    </row>
    <row r="68" spans="1:4" ht="14.25" customHeight="1" x14ac:dyDescent="0.35">
      <c r="A68" s="48" t="s">
        <v>46</v>
      </c>
      <c r="B68" s="46">
        <f>B60+B67</f>
        <v>33321046.719999999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0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47</v>
      </c>
      <c r="B73" s="56">
        <f>B71+B72</f>
        <v>0</v>
      </c>
      <c r="C73" s="1"/>
      <c r="D73"/>
    </row>
    <row r="74" spans="1:4" s="21" customFormat="1" x14ac:dyDescent="0.35">
      <c r="A74" s="66"/>
      <c r="B74" s="66"/>
      <c r="C74" s="22"/>
    </row>
    <row r="75" spans="1:4" x14ac:dyDescent="0.35">
      <c r="A75" s="30" t="s">
        <v>69</v>
      </c>
      <c r="B75" s="31"/>
      <c r="C75" s="12"/>
      <c r="D75" s="23">
        <f>B28+B36-B68</f>
        <v>148860.31000000238</v>
      </c>
    </row>
    <row r="76" spans="1:4" x14ac:dyDescent="0.35">
      <c r="A76" s="39" t="s">
        <v>29</v>
      </c>
      <c r="B76" s="40">
        <v>6185.96</v>
      </c>
      <c r="C76" s="12"/>
      <c r="D76" s="23">
        <f>D75-B79</f>
        <v>0</v>
      </c>
    </row>
    <row r="77" spans="1:4" x14ac:dyDescent="0.35">
      <c r="A77" s="39" t="s">
        <v>61</v>
      </c>
      <c r="B77" s="40">
        <v>13615.490000005253</v>
      </c>
      <c r="C77" s="12"/>
      <c r="D77"/>
    </row>
    <row r="78" spans="1:4" x14ac:dyDescent="0.35">
      <c r="A78" s="39" t="s">
        <v>62</v>
      </c>
      <c r="B78" s="40">
        <v>129058.86000000013</v>
      </c>
      <c r="C78" s="12"/>
      <c r="D78"/>
    </row>
    <row r="79" spans="1:4" x14ac:dyDescent="0.35">
      <c r="A79" s="48" t="s">
        <v>48</v>
      </c>
      <c r="B79" s="42">
        <f>(B28+B36)-(B68+B73)</f>
        <v>148860.31000000238</v>
      </c>
      <c r="C79" s="12"/>
      <c r="D79"/>
    </row>
    <row r="80" spans="1:4" x14ac:dyDescent="0.35">
      <c r="A80" t="s">
        <v>49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72</v>
      </c>
      <c r="B82" s="42">
        <v>0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73</v>
      </c>
      <c r="B84" s="42">
        <v>0</v>
      </c>
      <c r="C84" s="1"/>
      <c r="E84" s="23"/>
    </row>
    <row r="85" spans="1:5" x14ac:dyDescent="0.35">
      <c r="A85" s="27" t="s">
        <v>32</v>
      </c>
      <c r="B85" s="28">
        <f>B82+B83+B84</f>
        <v>0</v>
      </c>
    </row>
    <row r="86" spans="1:5" x14ac:dyDescent="0.35">
      <c r="A86" s="63" t="s">
        <v>63</v>
      </c>
      <c r="B86" s="63"/>
    </row>
    <row r="87" spans="1:5" x14ac:dyDescent="0.35">
      <c r="A87" s="63"/>
      <c r="B87" s="63"/>
    </row>
    <row r="88" spans="1:5" x14ac:dyDescent="0.35">
      <c r="A88" s="63"/>
      <c r="B88" s="63"/>
    </row>
    <row r="89" spans="1:5" x14ac:dyDescent="0.35">
      <c r="A89" s="70" t="s">
        <v>71</v>
      </c>
      <c r="B89" s="69"/>
    </row>
    <row r="90" spans="1:5" x14ac:dyDescent="0.35">
      <c r="A90" s="26" t="s">
        <v>64</v>
      </c>
      <c r="B90" s="25" t="s">
        <v>70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02.2023</vt:lpstr>
      <vt:lpstr>'02.2023'!Area_de_impressao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2023-02-13T20:07:29Z</cp:lastPrinted>
  <dcterms:created xsi:type="dcterms:W3CDTF">2021-09-23T15:15:02Z</dcterms:created>
  <dcterms:modified xsi:type="dcterms:W3CDTF">2023-03-13T12:28:00Z</dcterms:modified>
  <dc:language>pt-BR</dc:language>
</cp:coreProperties>
</file>