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3\10-Outubro\"/>
    </mc:Choice>
  </mc:AlternateContent>
  <xr:revisionPtr revIDLastSave="0" documentId="13_ncr:1_{04B68099-5FEB-4905-89CD-CB91C2BF318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10.2023" sheetId="1" r:id="rId1"/>
  </sheets>
  <definedNames>
    <definedName name="_xlnm.Print_Area" localSheetId="0">'10.2023'!$A$1:$B$93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46" i="1"/>
  <c r="B86" i="1"/>
  <c r="B37" i="1" l="1"/>
  <c r="B48" i="1" l="1"/>
  <c r="B29" i="1" l="1"/>
  <c r="B74" i="1" l="1"/>
  <c r="B61" i="1"/>
  <c r="B49" i="1"/>
  <c r="B42" i="1"/>
  <c r="B69" i="1" l="1"/>
  <c r="D68" i="1" s="1"/>
  <c r="B80" i="1" l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<sst xmlns="http://schemas.openxmlformats.org/spreadsheetml/2006/main" count="73" uniqueCount="73">
  <si>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</si>
  <si>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</si>
  <si>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</si>
  <si>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</si>
  <si>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</si>
  <si>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</si>
  <si>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</si>
  <si>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</si>
  <si>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</si>
  <si>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</si>
  <si>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</si>
  <si>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</si>
  <si>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</si>
  <si>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</si>
  <si>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</si>
  <si>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</si>
  <si>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</si>
  <si>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</si>
  <si>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</si>
  <si>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</si>
  <si>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</si>
  <si>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</si>
  <si>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</si>
  <si>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</si>
  <si>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</si>
  <si>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</si>
  <si>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</si>
  <si>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</si>
  <si>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</si>
  <si>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</si>
  <si>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</si>
  <si>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</si>
  <si>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</si>
  <si>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</si>
  <si>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</si>
  <si>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</si>
  <si>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</si>
  <si>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</si>
  <si>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</si>
  <si>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</si>
  <si>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</si>
  <si>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</si>
  <si>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</si>
  <si>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</si>
  <si>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</si>
  <si>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</si>
  <si>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</si>
  <si>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</si>
  <si>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</si>
  <si>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</si>
  <si>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</si>
  <si>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</si>
  <si>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</si>
  <si>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</si>
  <si>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</si>
  <si>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</si>
  <si>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</si>
  <si>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</si>
  <si>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</si>
  <si>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</si>
  <si>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</si>
  <si>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2.4 Rendimento sobre Aplicação Financeiras - INVESTIMENTO  Banco ITAÚ 31.900-5</t>
  </si>
  <si>
    <t>5.1.8 Outros - Reembolso de despesas</t>
  </si>
  <si>
    <t>2.2 Repasse - INVESTIMENTO   CEF 0447-6</t>
  </si>
  <si>
    <t>GERÊNCIA CORPORATIVA DE CUSTOS, CONTÁBIL E FINANCEIRA:</t>
  </si>
  <si>
    <t>VIGÊNCIA DO CONTRATO DE GESTÃO:    INÍCIO 28/03/2023       E      TÉRMINO 27/03/2024</t>
  </si>
  <si>
    <t>CONTRATO DE GESTÃO/ADITIVO:     Nº 002/2013                          10° TERMO ADITIVO</t>
  </si>
  <si>
    <t>Competência: 10/2023</t>
  </si>
  <si>
    <t>7.SALDO BANCÁRIO FINAL EM 31/10/2023</t>
  </si>
  <si>
    <t xml:space="preserve">8.1 Glosa - servidores cedidos </t>
  </si>
  <si>
    <t xml:space="preserve">8.3 Glosa - Fatura Enel </t>
  </si>
  <si>
    <t>Goiânia, 07 de Novembro de 2023</t>
  </si>
  <si>
    <t>2.5 Outras entradas - Estorno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</si>
</sst>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570152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topLeftCell="A62" zoomScale="95" zoomScaleNormal="95" zoomScaleSheetLayoutView="95" zoomScalePageLayoutView="70" workbookViewId="0">
      <selection activeCell="C79" sqref="C79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33</v>
      </c>
      <c r="B10" s="70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3" t="s">
        <v>35</v>
      </c>
      <c r="B12" s="63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3" t="s">
        <v>56</v>
      </c>
      <c r="B14" s="63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66</v>
      </c>
      <c r="B16" s="5"/>
    </row>
    <row r="17" spans="1:3" customFormat="1" x14ac:dyDescent="0.35">
      <c r="A17" s="63" t="s">
        <v>65</v>
      </c>
      <c r="B17" s="63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3537467.68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4" t="s">
        <v>4</v>
      </c>
      <c r="B22" s="64"/>
    </row>
    <row r="23" spans="1:3" customFormat="1" ht="15.75" customHeight="1" x14ac:dyDescent="0.35">
      <c r="A23" s="10"/>
      <c r="B23" s="65" t="s">
        <v>5</v>
      </c>
    </row>
    <row r="24" spans="1:3" customFormat="1" ht="14.25" customHeight="1" x14ac:dyDescent="0.35">
      <c r="A24" s="11" t="s">
        <v>67</v>
      </c>
      <c r="B24" s="65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1290.8</v>
      </c>
      <c r="C26" s="16"/>
    </row>
    <row r="27" spans="1:3" customFormat="1" x14ac:dyDescent="0.35">
      <c r="A27" s="14" t="s">
        <v>57</v>
      </c>
      <c r="B27" s="21">
        <v>14993.16</v>
      </c>
      <c r="C27" s="16"/>
    </row>
    <row r="28" spans="1:3" customFormat="1" x14ac:dyDescent="0.35">
      <c r="A28" s="14" t="s">
        <v>49</v>
      </c>
      <c r="B28" s="21">
        <v>16230257.24</v>
      </c>
      <c r="C28" s="16"/>
    </row>
    <row r="29" spans="1:3" customFormat="1" x14ac:dyDescent="0.35">
      <c r="A29" s="17" t="s">
        <v>37</v>
      </c>
      <c r="B29" s="18">
        <f>SUM(B26:B28)</f>
        <v>16246541.200000001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0</v>
      </c>
      <c r="C32" s="22"/>
    </row>
    <row r="33" spans="1:3" customFormat="1" x14ac:dyDescent="0.35">
      <c r="A33" s="20" t="s">
        <v>63</v>
      </c>
      <c r="B33" s="21">
        <v>0</v>
      </c>
      <c r="C33" s="22"/>
    </row>
    <row r="34" spans="1:3" customFormat="1" x14ac:dyDescent="0.35">
      <c r="A34" s="3" t="s">
        <v>50</v>
      </c>
      <c r="B34" s="21">
        <v>145301.67000000001</v>
      </c>
      <c r="C34" s="22"/>
    </row>
    <row r="35" spans="1:3" customFormat="1" x14ac:dyDescent="0.35">
      <c r="A35" s="3" t="s">
        <v>61</v>
      </c>
      <c r="B35" s="21">
        <v>612.92999999999995</v>
      </c>
      <c r="C35" s="22"/>
    </row>
    <row r="36" spans="1:3" customFormat="1" x14ac:dyDescent="0.35">
      <c r="A36" s="3" t="s">
        <v>72</v>
      </c>
      <c r="B36" s="21">
        <v>82427.009999999995</v>
      </c>
      <c r="C36" s="22"/>
    </row>
    <row r="37" spans="1:3" customFormat="1" x14ac:dyDescent="0.35">
      <c r="A37" s="23" t="s">
        <v>38</v>
      </c>
      <c r="B37" s="24">
        <f>SUM(B32:B36)</f>
        <v>228341.61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4383961.76</v>
      </c>
      <c r="C40" s="25"/>
    </row>
    <row r="41" spans="1:3" customFormat="1" x14ac:dyDescent="0.35">
      <c r="A41" s="20" t="s">
        <v>54</v>
      </c>
      <c r="B41" s="21">
        <v>0</v>
      </c>
      <c r="C41" s="25"/>
    </row>
    <row r="42" spans="1:3" customFormat="1" x14ac:dyDescent="0.35">
      <c r="A42" s="23" t="s">
        <v>39</v>
      </c>
      <c r="B42" s="28">
        <f>B40+B41</f>
        <v>4383961.76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636063</v>
      </c>
      <c r="C45" s="8"/>
    </row>
    <row r="46" spans="1:3" customFormat="1" x14ac:dyDescent="0.35">
      <c r="A46" s="29" t="s">
        <v>11</v>
      </c>
      <c r="B46" s="38">
        <f>B45</f>
        <v>636063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636063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1116712.1499999999</v>
      </c>
      <c r="C53" s="22"/>
    </row>
    <row r="54" spans="1:3" customFormat="1" x14ac:dyDescent="0.35">
      <c r="A54" s="59" t="s">
        <v>16</v>
      </c>
      <c r="B54" s="21">
        <v>1596864.24</v>
      </c>
      <c r="C54" s="22"/>
    </row>
    <row r="55" spans="1:3" customFormat="1" x14ac:dyDescent="0.35">
      <c r="A55" s="59" t="s">
        <v>17</v>
      </c>
      <c r="B55" s="21">
        <v>329903.46999999997</v>
      </c>
      <c r="C55" s="22"/>
    </row>
    <row r="56" spans="1:3" customFormat="1" x14ac:dyDescent="0.35">
      <c r="A56" s="55" t="s">
        <v>18</v>
      </c>
      <c r="B56" s="21">
        <v>56639.82</v>
      </c>
      <c r="C56" s="22"/>
    </row>
    <row r="57" spans="1:3" customFormat="1" x14ac:dyDescent="0.35">
      <c r="A57" s="55" t="s">
        <v>19</v>
      </c>
      <c r="B57" s="21">
        <v>118877.38</v>
      </c>
      <c r="C57" s="22"/>
    </row>
    <row r="58" spans="1:3" customFormat="1" x14ac:dyDescent="0.35">
      <c r="A58" s="55" t="s">
        <v>20</v>
      </c>
      <c r="B58" s="21">
        <v>391263.46</v>
      </c>
      <c r="C58" s="22"/>
    </row>
    <row r="59" spans="1:3" customFormat="1" ht="29" x14ac:dyDescent="0.35">
      <c r="A59" s="55" t="s">
        <v>21</v>
      </c>
      <c r="B59" s="21">
        <v>123379.77</v>
      </c>
      <c r="C59" s="22"/>
    </row>
    <row r="60" spans="1:3" customFormat="1" x14ac:dyDescent="0.35">
      <c r="A60" s="55" t="s">
        <v>62</v>
      </c>
      <c r="B60" s="21">
        <v>4025.21</v>
      </c>
      <c r="C60" s="22"/>
    </row>
    <row r="61" spans="1:3" customFormat="1" x14ac:dyDescent="0.35">
      <c r="A61" s="54" t="s">
        <v>41</v>
      </c>
      <c r="B61" s="28">
        <f>SUM(B53:B60)</f>
        <v>3737665.4999999991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52600.29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52600.29</v>
      </c>
      <c r="C68" s="8"/>
      <c r="D68" s="36">
        <f>B29+B37-B69</f>
        <v>12684617.020000001</v>
      </c>
    </row>
    <row r="69" spans="1:5" ht="14.25" customHeight="1" x14ac:dyDescent="0.35">
      <c r="A69" s="54" t="s">
        <v>43</v>
      </c>
      <c r="B69" s="58">
        <f>B61+B68</f>
        <v>3790265.7899999991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6"/>
      <c r="B75" s="66"/>
      <c r="C75" s="34"/>
    </row>
    <row r="76" spans="1:5" x14ac:dyDescent="0.35">
      <c r="A76" s="40" t="s">
        <v>68</v>
      </c>
      <c r="B76" s="48"/>
      <c r="C76" s="16"/>
      <c r="D76"/>
    </row>
    <row r="77" spans="1:5" x14ac:dyDescent="0.35">
      <c r="A77" s="19" t="s">
        <v>29</v>
      </c>
      <c r="B77" s="21">
        <v>1290.8</v>
      </c>
      <c r="C77" s="16"/>
      <c r="D77" s="36"/>
    </row>
    <row r="78" spans="1:5" x14ac:dyDescent="0.35">
      <c r="A78" s="19" t="s">
        <v>59</v>
      </c>
      <c r="B78" s="21">
        <v>55053.14</v>
      </c>
      <c r="C78" s="16"/>
      <c r="D78" s="36"/>
    </row>
    <row r="79" spans="1:5" x14ac:dyDescent="0.35">
      <c r="A79" s="19" t="s">
        <v>51</v>
      </c>
      <c r="B79" s="21">
        <v>12628273.08</v>
      </c>
      <c r="C79" s="16"/>
      <c r="D79"/>
    </row>
    <row r="80" spans="1:5" x14ac:dyDescent="0.35">
      <c r="A80" s="54" t="s">
        <v>45</v>
      </c>
      <c r="B80" s="53">
        <f>(B29+B37)-(B69+B74)</f>
        <v>12684617.020000001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69</v>
      </c>
      <c r="B83" s="53">
        <v>621795.04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70</v>
      </c>
      <c r="B85" s="53">
        <v>23155.49</v>
      </c>
      <c r="C85" s="1"/>
    </row>
    <row r="86" spans="1:5" x14ac:dyDescent="0.35">
      <c r="A86" s="49" t="s">
        <v>32</v>
      </c>
      <c r="B86" s="51">
        <f>B83+B84+B85</f>
        <v>644950.53</v>
      </c>
    </row>
    <row r="87" spans="1:5" x14ac:dyDescent="0.35">
      <c r="A87" s="62" t="s">
        <v>60</v>
      </c>
      <c r="B87" s="62"/>
    </row>
    <row r="88" spans="1:5" x14ac:dyDescent="0.35">
      <c r="A88" s="62"/>
      <c r="B88" s="62"/>
    </row>
    <row r="89" spans="1:5" x14ac:dyDescent="0.35">
      <c r="A89" s="61"/>
      <c r="B89" s="60"/>
    </row>
    <row r="90" spans="1:5" x14ac:dyDescent="0.35">
      <c r="A90" s="39" t="s">
        <v>64</v>
      </c>
      <c r="B90" s="35" t="s">
        <v>71</v>
      </c>
    </row>
    <row r="91" spans="1:5" x14ac:dyDescent="0.35">
      <c r="B91" s="35"/>
    </row>
    <row r="92" spans="1:5" x14ac:dyDescent="0.35">
      <c r="B92" s="35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 Romualdo da Silva Nogueira</cp:lastModifiedBy>
  <cp:revision>1</cp:revision>
  <cp:lastPrinted>2023-11-07T20:47:40Z</cp:lastPrinted>
  <dcterms:created xsi:type="dcterms:W3CDTF">2021-09-23T15:15:02Z</dcterms:created>
  <dcterms:modified xsi:type="dcterms:W3CDTF">2023-11-07T20:47:43Z</dcterms:modified>
  <dc:language>pt-BR</dc:language>
</cp:coreProperties>
</file>