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ECAD\"/>
    </mc:Choice>
  </mc:AlternateContent>
  <xr:revisionPtr revIDLastSave="0" documentId="13_ncr:1_{5047AE75-88D0-4D14-AA80-012C7B8F663D}" xr6:coauthVersionLast="47" xr6:coauthVersionMax="47" xr10:uidLastSave="{00000000-0000-0000-0000-000000000000}"/>
  <bookViews>
    <workbookView xWindow="28680" yWindow="-120" windowWidth="24240" windowHeight="13020" xr2:uid="{2BD9E47E-F4BA-4F69-94E0-A0053CA3D40D}"/>
  </bookViews>
  <sheets>
    <sheet name="HECAD" sheetId="3" r:id="rId1"/>
  </sheets>
  <definedNames>
    <definedName name="_xlnm.Print_Area" localSheetId="0">HECAD!$B$1:$G$122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23" i="3"/>
  <c r="D22" i="3"/>
  <c r="D21" i="3"/>
  <c r="D119" i="3" l="1"/>
  <c r="C118" i="3"/>
  <c r="D117" i="3"/>
  <c r="D115" i="3"/>
  <c r="D113" i="3"/>
  <c r="D112" i="3"/>
  <c r="D111" i="3"/>
  <c r="C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C94" i="3"/>
  <c r="D93" i="3"/>
  <c r="D92" i="3"/>
  <c r="C91" i="3"/>
  <c r="D90" i="3"/>
  <c r="D89" i="3"/>
  <c r="D88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C63" i="3"/>
  <c r="D62" i="3"/>
  <c r="C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C41" i="3"/>
  <c r="D24" i="3"/>
  <c r="C24" i="3"/>
  <c r="C121" i="3" l="1"/>
  <c r="D121" i="3"/>
</calcChain>
</file>

<file path=xl/sharedStrings.xml><?xml version="1.0" encoding="utf-8"?>
<sst xmlns="http://schemas.openxmlformats.org/spreadsheetml/2006/main" count="122" uniqueCount="117">
  <si>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</si>
  <si>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</si>
  <si>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</si>
  <si>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</si>
  <si>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</si>
  <si>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</si>
  <si>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</si>
  <si>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</si>
  <si>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</si>
  <si>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</si>
  <si>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</si>
  <si>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</si>
  <si>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</si>
  <si>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</si>
  <si>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</si>
  <si>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</si>
  <si>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</si>
  <si>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</si>
  <si>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</si>
  <si>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</si>
  <si>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</si>
  <si>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</si>
  <si>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</si>
  <si>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</si>
  <si>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</si>
  <si>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</si>
  <si>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</si>
  <si>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</si>
  <si>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</si>
  <si>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</si>
  <si>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</si>
  <si>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</si>
  <si>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</si>
  <si>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NOV/2023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</si>
  <si>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</si>
  <si>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</si>
  <si>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</si>
  <si>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</si>
  <si>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</si>
  <si>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</si>
  <si>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</si>
  <si>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</si>
  <si>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</si>
  <si>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</si>
  <si>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</si>
  <si>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</si>
  <si>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</si>
  <si>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</si>
  <si>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</si>
  <si>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</si>
  <si>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</si>
  <si>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</si>
  <si>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</si>
  <si>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</si>
  <si>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</si>
  <si>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</si>
  <si>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</si>
  <si>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</si>
  <si>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</si>
  <si>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</si>
  <si>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</si>
  <si>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</si>
  <si>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</si>
  <si>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</si>
  <si>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</si>
  <si>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</si>
  <si>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</si>
  <si>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</si>
  <si>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</si>
  <si>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</si>
  <si>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</si>
  <si>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</si>
  <si>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</si>
  <si>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</si>
  <si>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</si>
  <si>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</si>
  <si>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</si>
  <si>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</si>
  <si>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</si>
  <si>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</si>
  <si>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</si>
  <si>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</si>
  <si>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</si>
  <si>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</si>
  <si>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</si>
  <si>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</si>
  <si>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</si>
  <si>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</si>
  <si>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</si>
  <si>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</si>
  <si>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</si>
  <si>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</si>
  <si>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</si>
  <si>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</si>
  <si>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</si>
  <si>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</si>
  <si>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</si>
  <si>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</si>
  <si>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</si>
  <si>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</si>
  <si>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</si>
  <si>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</si>
  <si>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</si>
  <si>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</si>
  <si>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</si>
  <si>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</si>
  <si>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</si>
  <si>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</si>
  <si>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</si>
  <si>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</si>
  <si>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</si>
  <si>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</si>
  <si>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</si>
  <si>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</si>
  <si>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Novembro</t>
  </si>
  <si>
    <t>Nota Explicativa: A base de calculo do percentual utilizado para rateio das despesas totais da AGIR é de 100% dos contratos de Gestão SES/GO.</t>
  </si>
  <si>
    <t>Goiânia, 19 de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</si>
</sst>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4" fontId="21" fillId="6" borderId="3" xfId="4" applyNumberFormat="1" applyFont="1" applyFill="1" applyBorder="1" applyAlignment="1">
      <alignment horizontal="righ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1" fillId="6" borderId="3" xfId="0" applyNumberFormat="1" applyFont="1" applyFill="1" applyBorder="1" applyAlignment="1">
      <alignment horizontal="right" wrapText="1"/>
    </xf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276225</xdr:rowOff>
    </xdr:from>
    <xdr:to>
      <xdr:col>6</xdr:col>
      <xdr:colOff>120650</xdr:colOff>
      <xdr:row>0</xdr:row>
      <xdr:rowOff>1657350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76225"/>
          <a:ext cx="763270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O121"/>
  <sheetViews>
    <sheetView showGridLines="0" tabSelected="1" zoomScaleNormal="100" zoomScaleSheetLayoutView="100" workbookViewId="0">
      <selection activeCell="C9" sqref="C9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66" t="s">
        <v>0</v>
      </c>
      <c r="C2" s="66"/>
      <c r="D2" s="66"/>
      <c r="E2" s="66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67" t="s">
        <v>1</v>
      </c>
      <c r="C4" s="67"/>
      <c r="D4" s="67"/>
      <c r="E4" s="67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4" t="s">
        <v>25</v>
      </c>
      <c r="D9" s="44"/>
      <c r="E9" s="44"/>
    </row>
    <row r="10" spans="2:5" s="4" customFormat="1" ht="17" customHeight="1" x14ac:dyDescent="0.35">
      <c r="B10" s="13" t="s">
        <v>4</v>
      </c>
      <c r="C10" s="12" t="s">
        <v>26</v>
      </c>
      <c r="D10" s="14"/>
    </row>
    <row r="11" spans="2:5" s="4" customFormat="1" ht="17" customHeight="1" x14ac:dyDescent="0.35">
      <c r="B11" s="10" t="s">
        <v>10</v>
      </c>
      <c r="C11" s="15" t="s">
        <v>27</v>
      </c>
      <c r="D11" s="16"/>
    </row>
    <row r="12" spans="2:5" s="4" customFormat="1" ht="17" customHeight="1" x14ac:dyDescent="0.35">
      <c r="B12" s="8" t="s">
        <v>11</v>
      </c>
      <c r="C12" s="15" t="s">
        <v>28</v>
      </c>
      <c r="D12" s="16"/>
    </row>
    <row r="13" spans="2:5" s="4" customFormat="1" ht="17" customHeight="1" x14ac:dyDescent="0.35">
      <c r="B13" s="15" t="s">
        <v>12</v>
      </c>
      <c r="C13" s="17">
        <v>12818723.630000001</v>
      </c>
      <c r="D13" s="16"/>
    </row>
    <row r="14" spans="2:5" s="4" customFormat="1" ht="25" customHeight="1" x14ac:dyDescent="0.35">
      <c r="C14" s="68"/>
      <c r="D14" s="68"/>
    </row>
    <row r="15" spans="2:5" s="4" customFormat="1" ht="25" customHeight="1" x14ac:dyDescent="0.35">
      <c r="B15" s="18" t="s">
        <v>13</v>
      </c>
      <c r="C15" s="68"/>
      <c r="D15" s="68"/>
    </row>
    <row r="16" spans="2:5" s="4" customFormat="1" ht="25" customHeight="1" x14ac:dyDescent="0.35">
      <c r="B16" s="19" t="s">
        <v>14</v>
      </c>
      <c r="C16" s="19" t="s">
        <v>15</v>
      </c>
      <c r="D16" s="20" t="s">
        <v>16</v>
      </c>
    </row>
    <row r="17" spans="2:8" s="4" customFormat="1" ht="25" customHeight="1" x14ac:dyDescent="0.35">
      <c r="B17" s="21" t="s">
        <v>29</v>
      </c>
      <c r="C17" s="21" t="s">
        <v>114</v>
      </c>
      <c r="D17" s="22">
        <v>0.19380638</v>
      </c>
    </row>
    <row r="18" spans="2:8" s="4" customFormat="1" ht="16.5" customHeight="1" x14ac:dyDescent="0.35">
      <c r="B18" s="23"/>
      <c r="C18" s="69"/>
      <c r="D18" s="69"/>
    </row>
    <row r="19" spans="2:8" s="4" customFormat="1" ht="25" customHeight="1" x14ac:dyDescent="0.35">
      <c r="B19" s="24" t="s">
        <v>17</v>
      </c>
      <c r="C19" s="25" t="s">
        <v>18</v>
      </c>
      <c r="D19" s="20" t="s">
        <v>30</v>
      </c>
    </row>
    <row r="20" spans="2:8" s="4" customFormat="1" ht="25" customHeight="1" x14ac:dyDescent="0.35">
      <c r="B20" s="26" t="s">
        <v>19</v>
      </c>
      <c r="C20" s="27">
        <v>1617680.5</v>
      </c>
      <c r="D20" s="28">
        <f>(C20*D17)</f>
        <v>313516.80170159001</v>
      </c>
    </row>
    <row r="21" spans="2:8" s="4" customFormat="1" ht="25" customHeight="1" x14ac:dyDescent="0.35">
      <c r="B21" s="29" t="s">
        <v>20</v>
      </c>
      <c r="C21" s="30">
        <v>50366.82</v>
      </c>
      <c r="D21" s="31">
        <f>C21*D17</f>
        <v>9761.4110563115992</v>
      </c>
      <c r="G21" s="32"/>
    </row>
    <row r="22" spans="2:8" ht="25" customHeight="1" x14ac:dyDescent="0.3">
      <c r="B22" s="26" t="s">
        <v>21</v>
      </c>
      <c r="C22" s="27">
        <v>471724.84</v>
      </c>
      <c r="D22" s="27">
        <f>C22*D17</f>
        <v>91423.283596479203</v>
      </c>
      <c r="E22" s="4"/>
      <c r="F22" s="4"/>
    </row>
    <row r="23" spans="2:8" ht="25" customHeight="1" x14ac:dyDescent="0.3">
      <c r="B23" s="26" t="s">
        <v>22</v>
      </c>
      <c r="C23" s="33">
        <v>0</v>
      </c>
      <c r="D23" s="34">
        <f>C23*D17</f>
        <v>0</v>
      </c>
      <c r="E23" s="4"/>
      <c r="F23" s="4"/>
      <c r="G23" s="35"/>
      <c r="H23" s="35"/>
    </row>
    <row r="24" spans="2:8" ht="25" customHeight="1" x14ac:dyDescent="0.3">
      <c r="B24" s="36"/>
      <c r="C24" s="37">
        <f>SUM(C20:C23)</f>
        <v>2139772.16</v>
      </c>
      <c r="D24" s="37">
        <f>SUM(D20:D23)</f>
        <v>414701.49635438086</v>
      </c>
      <c r="E24" s="4"/>
      <c r="F24" s="4"/>
    </row>
    <row r="25" spans="2:8" ht="12.5" customHeight="1" x14ac:dyDescent="0.3">
      <c r="B25" s="38"/>
      <c r="C25" s="39"/>
      <c r="D25" s="39"/>
      <c r="E25" s="4"/>
      <c r="F25" s="4"/>
    </row>
    <row r="26" spans="2:8" ht="12.5" customHeight="1" x14ac:dyDescent="0.3">
      <c r="B26" s="38"/>
      <c r="C26" s="39"/>
      <c r="D26" s="39"/>
      <c r="E26" s="4"/>
      <c r="F26" s="4"/>
    </row>
    <row r="27" spans="2:8" ht="12" customHeight="1" x14ac:dyDescent="0.35">
      <c r="B27" s="62" t="s">
        <v>115</v>
      </c>
      <c r="C27"/>
      <c r="D27"/>
      <c r="E27"/>
      <c r="F27"/>
      <c r="G27"/>
      <c r="H27"/>
    </row>
    <row r="28" spans="2:8" ht="12" customHeight="1" x14ac:dyDescent="0.3">
      <c r="B28" s="38"/>
      <c r="C28" s="39"/>
      <c r="D28" s="39"/>
      <c r="E28" s="4"/>
      <c r="F28" s="4"/>
    </row>
    <row r="29" spans="2:8" ht="14" customHeight="1" x14ac:dyDescent="0.35">
      <c r="B29" s="40" t="s">
        <v>116</v>
      </c>
      <c r="C29" s="41"/>
      <c r="D29" s="42"/>
    </row>
    <row r="30" spans="2:8" ht="14" customHeight="1" x14ac:dyDescent="0.35">
      <c r="B30" s="40"/>
      <c r="C30" s="41"/>
      <c r="D30" s="42"/>
    </row>
    <row r="31" spans="2:8" ht="14" customHeight="1" x14ac:dyDescent="0.35">
      <c r="B31" s="40"/>
      <c r="C31" s="41"/>
      <c r="D31" s="42"/>
    </row>
    <row r="32" spans="2:8" ht="14" customHeight="1" x14ac:dyDescent="0.35">
      <c r="B32" s="40"/>
      <c r="C32" s="41"/>
      <c r="D32" s="42"/>
    </row>
    <row r="33" spans="2:15" ht="14" customHeight="1" x14ac:dyDescent="0.3">
      <c r="B33" s="3"/>
      <c r="C33" s="3"/>
      <c r="D33" s="64"/>
      <c r="E33" s="64"/>
    </row>
    <row r="34" spans="2:15" ht="20" customHeight="1" x14ac:dyDescent="0.3">
      <c r="B34" s="43" t="s">
        <v>23</v>
      </c>
      <c r="C34" s="3"/>
      <c r="D34" s="65" t="s">
        <v>24</v>
      </c>
      <c r="E34" s="65"/>
      <c r="O34" s="3">
        <v>2139772.16</v>
      </c>
    </row>
    <row r="35" spans="2:15" ht="12.5" customHeight="1" x14ac:dyDescent="0.3">
      <c r="B35" s="3"/>
      <c r="C35" s="39"/>
      <c r="D35" s="39"/>
    </row>
    <row r="36" spans="2:15" ht="12.5" customHeight="1" x14ac:dyDescent="0.3">
      <c r="B36" s="38"/>
      <c r="C36" s="39"/>
      <c r="D36" s="39"/>
    </row>
    <row r="37" spans="2:15" ht="12.5" customHeight="1" x14ac:dyDescent="0.35">
      <c r="B37" s="45" t="s">
        <v>31</v>
      </c>
      <c r="C37" s="45"/>
      <c r="D37" s="45"/>
    </row>
    <row r="38" spans="2:15" ht="12.5" customHeight="1" x14ac:dyDescent="0.35">
      <c r="B38" s="45" t="s">
        <v>32</v>
      </c>
      <c r="C38" s="46" t="s">
        <v>29</v>
      </c>
      <c r="D38" s="47" t="s">
        <v>33</v>
      </c>
    </row>
    <row r="39" spans="2:15" ht="12.5" customHeight="1" x14ac:dyDescent="0.35">
      <c r="B39" s="63" t="s">
        <v>34</v>
      </c>
      <c r="C39" s="63"/>
      <c r="D39" s="48" t="s">
        <v>29</v>
      </c>
    </row>
    <row r="40" spans="2:15" ht="12.5" customHeight="1" x14ac:dyDescent="0.35">
      <c r="B40" s="63"/>
      <c r="C40" s="63"/>
      <c r="D40" s="61">
        <v>0.19380638</v>
      </c>
    </row>
    <row r="41" spans="2:15" ht="14" customHeight="1" x14ac:dyDescent="0.35">
      <c r="B41" s="49" t="s">
        <v>35</v>
      </c>
      <c r="C41" s="50">
        <f>SUM(C42:C59)</f>
        <v>1467477.5400000003</v>
      </c>
      <c r="D41" s="57"/>
    </row>
    <row r="42" spans="2:15" ht="14" customHeight="1" x14ac:dyDescent="0.35">
      <c r="B42" s="51" t="s">
        <v>36</v>
      </c>
      <c r="C42" s="52">
        <v>676099.58</v>
      </c>
      <c r="D42" s="53">
        <f>C42*$D$40</f>
        <v>131032.41211932039</v>
      </c>
    </row>
    <row r="43" spans="2:15" ht="14" customHeight="1" x14ac:dyDescent="0.35">
      <c r="B43" s="51" t="s">
        <v>37</v>
      </c>
      <c r="C43" s="52">
        <v>133993.42000000001</v>
      </c>
      <c r="D43" s="53">
        <f t="shared" ref="D43:D106" si="0">C43*$D$40</f>
        <v>25968.779674019603</v>
      </c>
    </row>
    <row r="44" spans="2:15" ht="14" customHeight="1" x14ac:dyDescent="0.35">
      <c r="B44" s="51" t="s">
        <v>38</v>
      </c>
      <c r="C44" s="52">
        <v>204386.72</v>
      </c>
      <c r="D44" s="53">
        <f t="shared" si="0"/>
        <v>39611.450323273602</v>
      </c>
    </row>
    <row r="45" spans="2:15" ht="14" customHeight="1" x14ac:dyDescent="0.35">
      <c r="B45" s="51" t="s">
        <v>39</v>
      </c>
      <c r="C45" s="52">
        <v>0</v>
      </c>
      <c r="D45" s="53">
        <f t="shared" si="0"/>
        <v>0</v>
      </c>
    </row>
    <row r="46" spans="2:15" ht="14" customHeight="1" x14ac:dyDescent="0.35">
      <c r="B46" s="51" t="s">
        <v>40</v>
      </c>
      <c r="C46" s="52">
        <v>794.97</v>
      </c>
      <c r="D46" s="53">
        <f t="shared" si="0"/>
        <v>154.07025790860001</v>
      </c>
    </row>
    <row r="47" spans="2:15" ht="14" customHeight="1" x14ac:dyDescent="0.35">
      <c r="B47" s="51" t="s">
        <v>41</v>
      </c>
      <c r="C47" s="52">
        <v>322.62</v>
      </c>
      <c r="D47" s="53">
        <f t="shared" si="0"/>
        <v>62.525814315600002</v>
      </c>
    </row>
    <row r="48" spans="2:15" ht="14" customHeight="1" x14ac:dyDescent="0.35">
      <c r="B48" s="51" t="s">
        <v>42</v>
      </c>
      <c r="C48" s="52">
        <v>2640</v>
      </c>
      <c r="D48" s="53">
        <f t="shared" si="0"/>
        <v>511.64884319999999</v>
      </c>
    </row>
    <row r="49" spans="2:4" ht="14" customHeight="1" x14ac:dyDescent="0.35">
      <c r="B49" s="51" t="s">
        <v>43</v>
      </c>
      <c r="C49" s="52">
        <v>393.64</v>
      </c>
      <c r="D49" s="53">
        <f t="shared" si="0"/>
        <v>76.2899434232</v>
      </c>
    </row>
    <row r="50" spans="2:4" ht="14" customHeight="1" x14ac:dyDescent="0.35">
      <c r="B50" s="51" t="s">
        <v>44</v>
      </c>
      <c r="C50" s="52">
        <v>381046.29</v>
      </c>
      <c r="D50" s="53">
        <f t="shared" si="0"/>
        <v>73849.202077330192</v>
      </c>
    </row>
    <row r="51" spans="2:4" ht="14" customHeight="1" x14ac:dyDescent="0.35">
      <c r="B51" s="51" t="s">
        <v>45</v>
      </c>
      <c r="C51" s="52">
        <v>14937.56</v>
      </c>
      <c r="D51" s="53">
        <f t="shared" si="0"/>
        <v>2894.9944296327999</v>
      </c>
    </row>
    <row r="52" spans="2:4" ht="14" customHeight="1" x14ac:dyDescent="0.35">
      <c r="B52" s="51" t="s">
        <v>46</v>
      </c>
      <c r="C52" s="52">
        <v>0</v>
      </c>
      <c r="D52" s="53">
        <f t="shared" si="0"/>
        <v>0</v>
      </c>
    </row>
    <row r="53" spans="2:4" ht="14" customHeight="1" x14ac:dyDescent="0.35">
      <c r="B53" s="51" t="s">
        <v>47</v>
      </c>
      <c r="C53" s="52">
        <v>2206.12</v>
      </c>
      <c r="D53" s="53">
        <f t="shared" si="0"/>
        <v>427.56013104559997</v>
      </c>
    </row>
    <row r="54" spans="2:4" ht="14" customHeight="1" x14ac:dyDescent="0.35">
      <c r="B54" s="51" t="s">
        <v>48</v>
      </c>
      <c r="C54" s="52">
        <v>0</v>
      </c>
      <c r="D54" s="53">
        <f t="shared" si="0"/>
        <v>0</v>
      </c>
    </row>
    <row r="55" spans="2:4" ht="14" customHeight="1" x14ac:dyDescent="0.35">
      <c r="B55" s="51" t="s">
        <v>49</v>
      </c>
      <c r="C55" s="52">
        <v>0</v>
      </c>
      <c r="D55" s="53">
        <f t="shared" si="0"/>
        <v>0</v>
      </c>
    </row>
    <row r="56" spans="2:4" ht="14" customHeight="1" x14ac:dyDescent="0.35">
      <c r="B56" s="51" t="s">
        <v>50</v>
      </c>
      <c r="C56" s="52">
        <v>34796.949999999997</v>
      </c>
      <c r="D56" s="53">
        <f t="shared" si="0"/>
        <v>6743.8709145409994</v>
      </c>
    </row>
    <row r="57" spans="2:4" ht="14" customHeight="1" x14ac:dyDescent="0.35">
      <c r="B57" s="51" t="s">
        <v>51</v>
      </c>
      <c r="C57" s="52">
        <v>790</v>
      </c>
      <c r="D57" s="53">
        <f t="shared" si="0"/>
        <v>153.1070402</v>
      </c>
    </row>
    <row r="58" spans="2:4" ht="14" customHeight="1" x14ac:dyDescent="0.35">
      <c r="B58" s="51" t="s">
        <v>52</v>
      </c>
      <c r="C58" s="52">
        <v>14102.59</v>
      </c>
      <c r="D58" s="53">
        <f t="shared" si="0"/>
        <v>2733.1719165242002</v>
      </c>
    </row>
    <row r="59" spans="2:4" ht="14" customHeight="1" x14ac:dyDescent="0.35">
      <c r="B59" s="51" t="s">
        <v>53</v>
      </c>
      <c r="C59" s="52">
        <v>967.08</v>
      </c>
      <c r="D59" s="53">
        <f t="shared" si="0"/>
        <v>187.42627397040002</v>
      </c>
    </row>
    <row r="60" spans="2:4" ht="14" customHeight="1" x14ac:dyDescent="0.35">
      <c r="B60" s="51" t="s">
        <v>54</v>
      </c>
      <c r="C60" s="52">
        <v>0</v>
      </c>
      <c r="D60" s="53">
        <f t="shared" si="0"/>
        <v>0</v>
      </c>
    </row>
    <row r="61" spans="2:4" ht="14" customHeight="1" x14ac:dyDescent="0.35">
      <c r="B61" s="49" t="s">
        <v>55</v>
      </c>
      <c r="C61" s="50">
        <f>C62</f>
        <v>150202.96</v>
      </c>
      <c r="D61" s="54"/>
    </row>
    <row r="62" spans="2:4" ht="14" customHeight="1" x14ac:dyDescent="0.35">
      <c r="B62" s="51" t="s">
        <v>56</v>
      </c>
      <c r="C62" s="52">
        <v>150202.96</v>
      </c>
      <c r="D62" s="53">
        <f t="shared" si="0"/>
        <v>29110.2919428848</v>
      </c>
    </row>
    <row r="63" spans="2:4" ht="14" customHeight="1" x14ac:dyDescent="0.35">
      <c r="B63" s="49" t="s">
        <v>57</v>
      </c>
      <c r="C63" s="50">
        <f>SUM(C64:C86)</f>
        <v>471724.83999999997</v>
      </c>
      <c r="D63" s="54"/>
    </row>
    <row r="64" spans="2:4" ht="14" customHeight="1" x14ac:dyDescent="0.35">
      <c r="B64" s="51" t="s">
        <v>58</v>
      </c>
      <c r="C64" s="52">
        <v>326270.90999999997</v>
      </c>
      <c r="D64" s="53">
        <f t="shared" si="0"/>
        <v>63233.383966405796</v>
      </c>
    </row>
    <row r="65" spans="2:4" ht="14" customHeight="1" x14ac:dyDescent="0.35">
      <c r="B65" s="51" t="s">
        <v>59</v>
      </c>
      <c r="C65" s="52">
        <v>34060</v>
      </c>
      <c r="D65" s="53">
        <f t="shared" si="0"/>
        <v>6601.0453028000002</v>
      </c>
    </row>
    <row r="66" spans="2:4" ht="14" customHeight="1" x14ac:dyDescent="0.35">
      <c r="B66" s="51" t="s">
        <v>60</v>
      </c>
      <c r="C66" s="52">
        <v>625.5</v>
      </c>
      <c r="D66" s="53">
        <f t="shared" si="0"/>
        <v>121.22589069</v>
      </c>
    </row>
    <row r="67" spans="2:4" ht="14" customHeight="1" x14ac:dyDescent="0.35">
      <c r="B67" s="51" t="s">
        <v>61</v>
      </c>
      <c r="C67" s="52">
        <v>12168.58</v>
      </c>
      <c r="D67" s="53">
        <f t="shared" si="0"/>
        <v>2358.3484395403998</v>
      </c>
    </row>
    <row r="68" spans="2:4" ht="14" customHeight="1" x14ac:dyDescent="0.35">
      <c r="B68" s="51" t="s">
        <v>62</v>
      </c>
      <c r="C68" s="52">
        <v>300</v>
      </c>
      <c r="D68" s="53">
        <f t="shared" si="0"/>
        <v>58.141914</v>
      </c>
    </row>
    <row r="69" spans="2:4" ht="14" customHeight="1" x14ac:dyDescent="0.35">
      <c r="B69" s="51" t="s">
        <v>63</v>
      </c>
      <c r="C69" s="52">
        <v>7300</v>
      </c>
      <c r="D69" s="53">
        <f t="shared" si="0"/>
        <v>1414.786574</v>
      </c>
    </row>
    <row r="70" spans="2:4" ht="14" customHeight="1" x14ac:dyDescent="0.35">
      <c r="B70" s="51" t="s">
        <v>64</v>
      </c>
      <c r="C70" s="52">
        <v>-456623.67</v>
      </c>
      <c r="D70" s="53">
        <f t="shared" si="0"/>
        <v>-88496.580505014601</v>
      </c>
    </row>
    <row r="71" spans="2:4" ht="14" customHeight="1" x14ac:dyDescent="0.35">
      <c r="B71" s="51" t="s">
        <v>65</v>
      </c>
      <c r="C71" s="52">
        <v>62901.35</v>
      </c>
      <c r="D71" s="53">
        <f t="shared" si="0"/>
        <v>12190.682940613</v>
      </c>
    </row>
    <row r="72" spans="2:4" ht="14" customHeight="1" x14ac:dyDescent="0.35">
      <c r="B72" s="51" t="s">
        <v>66</v>
      </c>
      <c r="C72" s="52">
        <v>0</v>
      </c>
      <c r="D72" s="53">
        <f t="shared" si="0"/>
        <v>0</v>
      </c>
    </row>
    <row r="73" spans="2:4" ht="14" customHeight="1" x14ac:dyDescent="0.35">
      <c r="B73" s="51" t="s">
        <v>67</v>
      </c>
      <c r="C73" s="52">
        <v>1475</v>
      </c>
      <c r="D73" s="53">
        <f t="shared" si="0"/>
        <v>285.86441050000002</v>
      </c>
    </row>
    <row r="74" spans="2:4" ht="14" customHeight="1" x14ac:dyDescent="0.35">
      <c r="B74" s="51" t="s">
        <v>68</v>
      </c>
      <c r="C74" s="52">
        <v>-7380</v>
      </c>
      <c r="D74" s="53">
        <f t="shared" si="0"/>
        <v>-1430.2910844</v>
      </c>
    </row>
    <row r="75" spans="2:4" ht="14" customHeight="1" x14ac:dyDescent="0.35">
      <c r="B75" s="51" t="s">
        <v>69</v>
      </c>
      <c r="C75" s="52">
        <v>0</v>
      </c>
      <c r="D75" s="53">
        <f t="shared" si="0"/>
        <v>0</v>
      </c>
    </row>
    <row r="76" spans="2:4" ht="14" customHeight="1" x14ac:dyDescent="0.35">
      <c r="B76" s="51" t="s">
        <v>70</v>
      </c>
      <c r="C76" s="52">
        <v>16970.84</v>
      </c>
      <c r="D76" s="53">
        <f t="shared" si="0"/>
        <v>3289.0570659591999</v>
      </c>
    </row>
    <row r="77" spans="2:4" ht="14" customHeight="1" x14ac:dyDescent="0.35">
      <c r="B77" s="51" t="s">
        <v>71</v>
      </c>
      <c r="C77" s="52">
        <v>0</v>
      </c>
      <c r="D77" s="53">
        <f t="shared" si="0"/>
        <v>0</v>
      </c>
    </row>
    <row r="78" spans="2:4" ht="14" customHeight="1" x14ac:dyDescent="0.35">
      <c r="B78" s="51" t="s">
        <v>72</v>
      </c>
      <c r="C78" s="52">
        <v>0</v>
      </c>
      <c r="D78" s="53">
        <f t="shared" si="0"/>
        <v>0</v>
      </c>
    </row>
    <row r="79" spans="2:4" ht="14" customHeight="1" x14ac:dyDescent="0.35">
      <c r="B79" s="51" t="s">
        <v>73</v>
      </c>
      <c r="C79" s="52">
        <v>-1216.67</v>
      </c>
      <c r="D79" s="53">
        <f t="shared" si="0"/>
        <v>-235.79840835460001</v>
      </c>
    </row>
    <row r="80" spans="2:4" ht="14" customHeight="1" x14ac:dyDescent="0.35">
      <c r="B80" s="51" t="s">
        <v>74</v>
      </c>
      <c r="C80" s="52">
        <v>162895.06</v>
      </c>
      <c r="D80" s="53">
        <f t="shared" si="0"/>
        <v>31570.101898482801</v>
      </c>
    </row>
    <row r="81" spans="2:4" ht="14" customHeight="1" x14ac:dyDescent="0.35">
      <c r="B81" s="51" t="s">
        <v>75</v>
      </c>
      <c r="C81" s="52">
        <v>0</v>
      </c>
      <c r="D81" s="53">
        <f t="shared" si="0"/>
        <v>0</v>
      </c>
    </row>
    <row r="82" spans="2:4" ht="14" customHeight="1" x14ac:dyDescent="0.35">
      <c r="B82" s="51" t="s">
        <v>76</v>
      </c>
      <c r="C82" s="52">
        <v>21718.959999999999</v>
      </c>
      <c r="D82" s="53">
        <f t="shared" si="0"/>
        <v>4209.2730149647996</v>
      </c>
    </row>
    <row r="83" spans="2:4" ht="14" customHeight="1" x14ac:dyDescent="0.35">
      <c r="B83" s="51" t="s">
        <v>77</v>
      </c>
      <c r="C83" s="52">
        <v>119353.63</v>
      </c>
      <c r="D83" s="53">
        <f t="shared" si="0"/>
        <v>23131.494970159401</v>
      </c>
    </row>
    <row r="84" spans="2:4" ht="14" customHeight="1" x14ac:dyDescent="0.35">
      <c r="B84" s="51" t="s">
        <v>78</v>
      </c>
      <c r="C84" s="52">
        <v>47131.79</v>
      </c>
      <c r="D84" s="53">
        <f t="shared" si="0"/>
        <v>9134.4416028201995</v>
      </c>
    </row>
    <row r="85" spans="2:4" ht="14" customHeight="1" x14ac:dyDescent="0.35">
      <c r="B85" s="51" t="s">
        <v>79</v>
      </c>
      <c r="C85" s="52">
        <v>117696.66</v>
      </c>
      <c r="D85" s="53">
        <f t="shared" si="0"/>
        <v>22810.363612690802</v>
      </c>
    </row>
    <row r="86" spans="2:4" ht="14" customHeight="1" x14ac:dyDescent="0.35">
      <c r="B86" s="51" t="s">
        <v>80</v>
      </c>
      <c r="C86" s="52">
        <v>6076.9</v>
      </c>
      <c r="D86" s="53">
        <f t="shared" si="0"/>
        <v>1177.741990622</v>
      </c>
    </row>
    <row r="87" spans="2:4" ht="14" customHeight="1" x14ac:dyDescent="0.35">
      <c r="B87" s="49" t="s">
        <v>81</v>
      </c>
      <c r="C87" s="55">
        <v>0</v>
      </c>
      <c r="D87" s="54"/>
    </row>
    <row r="88" spans="2:4" ht="14" customHeight="1" x14ac:dyDescent="0.35">
      <c r="B88" s="51" t="s">
        <v>82</v>
      </c>
      <c r="C88" s="56">
        <v>0</v>
      </c>
      <c r="D88" s="53">
        <f t="shared" si="0"/>
        <v>0</v>
      </c>
    </row>
    <row r="89" spans="2:4" ht="14" customHeight="1" x14ac:dyDescent="0.35">
      <c r="B89" s="51" t="s">
        <v>83</v>
      </c>
      <c r="C89" s="56">
        <v>0</v>
      </c>
      <c r="D89" s="53">
        <f t="shared" si="0"/>
        <v>0</v>
      </c>
    </row>
    <row r="90" spans="2:4" ht="14" customHeight="1" x14ac:dyDescent="0.35">
      <c r="B90" s="51" t="s">
        <v>84</v>
      </c>
      <c r="C90" s="56">
        <v>0</v>
      </c>
      <c r="D90" s="53">
        <f t="shared" si="0"/>
        <v>0</v>
      </c>
    </row>
    <row r="91" spans="2:4" ht="14" customHeight="1" x14ac:dyDescent="0.35">
      <c r="B91" s="49" t="s">
        <v>85</v>
      </c>
      <c r="C91" s="55">
        <f>C93</f>
        <v>-519</v>
      </c>
      <c r="D91" s="54"/>
    </row>
    <row r="92" spans="2:4" ht="14" customHeight="1" x14ac:dyDescent="0.35">
      <c r="B92" s="51" t="s">
        <v>86</v>
      </c>
      <c r="C92" s="56">
        <v>0</v>
      </c>
      <c r="D92" s="53">
        <f t="shared" si="0"/>
        <v>0</v>
      </c>
    </row>
    <row r="93" spans="2:4" ht="14" customHeight="1" x14ac:dyDescent="0.35">
      <c r="B93" s="51" t="s">
        <v>87</v>
      </c>
      <c r="C93" s="56">
        <v>-519</v>
      </c>
      <c r="D93" s="53">
        <f t="shared" si="0"/>
        <v>-100.58551122</v>
      </c>
    </row>
    <row r="94" spans="2:4" ht="14" customHeight="1" x14ac:dyDescent="0.35">
      <c r="B94" s="49" t="s">
        <v>88</v>
      </c>
      <c r="C94" s="50">
        <f>SUM(C95:C109)</f>
        <v>50597.72</v>
      </c>
      <c r="D94" s="54"/>
    </row>
    <row r="95" spans="2:4" ht="14" customHeight="1" x14ac:dyDescent="0.35">
      <c r="B95" s="51" t="s">
        <v>89</v>
      </c>
      <c r="C95" s="52">
        <v>28000</v>
      </c>
      <c r="D95" s="53">
        <f t="shared" si="0"/>
        <v>5426.5786399999997</v>
      </c>
    </row>
    <row r="96" spans="2:4" ht="14" customHeight="1" x14ac:dyDescent="0.35">
      <c r="B96" s="51" t="s">
        <v>90</v>
      </c>
      <c r="C96" s="52">
        <v>4623.7700000000004</v>
      </c>
      <c r="D96" s="53">
        <f t="shared" si="0"/>
        <v>896.11612565260009</v>
      </c>
    </row>
    <row r="97" spans="2:4" ht="14" customHeight="1" x14ac:dyDescent="0.35">
      <c r="B97" s="51" t="s">
        <v>91</v>
      </c>
      <c r="C97" s="52">
        <v>0</v>
      </c>
      <c r="D97" s="53">
        <f t="shared" si="0"/>
        <v>0</v>
      </c>
    </row>
    <row r="98" spans="2:4" ht="14" customHeight="1" x14ac:dyDescent="0.35">
      <c r="B98" s="51" t="s">
        <v>92</v>
      </c>
      <c r="C98" s="52">
        <v>0</v>
      </c>
      <c r="D98" s="53">
        <f t="shared" si="0"/>
        <v>0</v>
      </c>
    </row>
    <row r="99" spans="2:4" ht="14" customHeight="1" x14ac:dyDescent="0.35">
      <c r="B99" s="51" t="s">
        <v>93</v>
      </c>
      <c r="C99" s="52">
        <v>0</v>
      </c>
      <c r="D99" s="53">
        <f t="shared" si="0"/>
        <v>0</v>
      </c>
    </row>
    <row r="100" spans="2:4" ht="14" customHeight="1" x14ac:dyDescent="0.35">
      <c r="B100" s="51" t="s">
        <v>94</v>
      </c>
      <c r="C100" s="52">
        <v>0</v>
      </c>
      <c r="D100" s="53">
        <f t="shared" si="0"/>
        <v>0</v>
      </c>
    </row>
    <row r="101" spans="2:4" ht="14" customHeight="1" x14ac:dyDescent="0.35">
      <c r="B101" s="51" t="s">
        <v>95</v>
      </c>
      <c r="C101" s="52">
        <v>0</v>
      </c>
      <c r="D101" s="53">
        <f t="shared" si="0"/>
        <v>0</v>
      </c>
    </row>
    <row r="102" spans="2:4" ht="14" customHeight="1" x14ac:dyDescent="0.35">
      <c r="B102" s="51" t="s">
        <v>96</v>
      </c>
      <c r="C102" s="52">
        <v>0</v>
      </c>
      <c r="D102" s="53">
        <f t="shared" si="0"/>
        <v>0</v>
      </c>
    </row>
    <row r="103" spans="2:4" ht="14" customHeight="1" x14ac:dyDescent="0.35">
      <c r="B103" s="51" t="s">
        <v>97</v>
      </c>
      <c r="C103" s="52">
        <v>3408.5</v>
      </c>
      <c r="D103" s="53">
        <f t="shared" si="0"/>
        <v>660.58904623000001</v>
      </c>
    </row>
    <row r="104" spans="2:4" ht="14" customHeight="1" x14ac:dyDescent="0.35">
      <c r="B104" s="51" t="s">
        <v>98</v>
      </c>
      <c r="C104" s="52">
        <v>0</v>
      </c>
      <c r="D104" s="53">
        <f t="shared" si="0"/>
        <v>0</v>
      </c>
    </row>
    <row r="105" spans="2:4" ht="14" customHeight="1" x14ac:dyDescent="0.35">
      <c r="B105" s="51" t="s">
        <v>99</v>
      </c>
      <c r="C105" s="52">
        <v>0</v>
      </c>
      <c r="D105" s="53">
        <f t="shared" si="0"/>
        <v>0</v>
      </c>
    </row>
    <row r="106" spans="2:4" ht="14" customHeight="1" x14ac:dyDescent="0.35">
      <c r="B106" s="51" t="s">
        <v>100</v>
      </c>
      <c r="C106" s="52">
        <v>-462.54</v>
      </c>
      <c r="D106" s="53">
        <f t="shared" si="0"/>
        <v>-89.643203005200007</v>
      </c>
    </row>
    <row r="107" spans="2:4" ht="14" customHeight="1" x14ac:dyDescent="0.35">
      <c r="B107" s="51" t="s">
        <v>101</v>
      </c>
      <c r="C107" s="52">
        <v>15027.99</v>
      </c>
      <c r="D107" s="53">
        <f t="shared" ref="D107:D119" si="1">C107*$D$40</f>
        <v>2912.5203405761999</v>
      </c>
    </row>
    <row r="108" spans="2:4" ht="14" customHeight="1" x14ac:dyDescent="0.35">
      <c r="B108" s="51" t="s">
        <v>102</v>
      </c>
      <c r="C108" s="52">
        <v>0</v>
      </c>
      <c r="D108" s="53">
        <f t="shared" si="1"/>
        <v>0</v>
      </c>
    </row>
    <row r="109" spans="2:4" ht="14" customHeight="1" x14ac:dyDescent="0.35">
      <c r="B109" s="51" t="s">
        <v>103</v>
      </c>
      <c r="C109" s="52">
        <v>0</v>
      </c>
      <c r="D109" s="53">
        <f t="shared" si="1"/>
        <v>0</v>
      </c>
    </row>
    <row r="110" spans="2:4" ht="14" customHeight="1" x14ac:dyDescent="0.35">
      <c r="B110" s="49" t="s">
        <v>104</v>
      </c>
      <c r="C110" s="55">
        <f>SUM(C111:C113)</f>
        <v>288.10000000000002</v>
      </c>
      <c r="D110" s="54"/>
    </row>
    <row r="111" spans="2:4" ht="14" customHeight="1" x14ac:dyDescent="0.35">
      <c r="B111" s="51" t="s">
        <v>105</v>
      </c>
      <c r="C111" s="56">
        <v>0</v>
      </c>
      <c r="D111" s="53">
        <f t="shared" si="1"/>
        <v>0</v>
      </c>
    </row>
    <row r="112" spans="2:4" ht="14" customHeight="1" x14ac:dyDescent="0.35">
      <c r="B112" s="51" t="s">
        <v>106</v>
      </c>
      <c r="C112" s="56">
        <v>288.10000000000002</v>
      </c>
      <c r="D112" s="53">
        <f t="shared" si="1"/>
        <v>55.835618078000003</v>
      </c>
    </row>
    <row r="113" spans="2:4" ht="14" customHeight="1" x14ac:dyDescent="0.35">
      <c r="B113" s="51" t="s">
        <v>107</v>
      </c>
      <c r="C113" s="56">
        <v>0</v>
      </c>
      <c r="D113" s="53">
        <f t="shared" si="1"/>
        <v>0</v>
      </c>
    </row>
    <row r="114" spans="2:4" ht="14" customHeight="1" x14ac:dyDescent="0.35">
      <c r="B114" s="49" t="s">
        <v>108</v>
      </c>
      <c r="C114" s="55">
        <v>0</v>
      </c>
      <c r="D114" s="54"/>
    </row>
    <row r="115" spans="2:4" ht="14" customHeight="1" x14ac:dyDescent="0.35">
      <c r="B115" s="51" t="s">
        <v>109</v>
      </c>
      <c r="C115" s="56">
        <v>0</v>
      </c>
      <c r="D115" s="53">
        <f t="shared" si="1"/>
        <v>0</v>
      </c>
    </row>
    <row r="116" spans="2:4" ht="14" customHeight="1" x14ac:dyDescent="0.35">
      <c r="B116" s="49" t="s">
        <v>110</v>
      </c>
      <c r="C116" s="55">
        <v>0</v>
      </c>
      <c r="D116" s="54"/>
    </row>
    <row r="117" spans="2:4" ht="14" customHeight="1" x14ac:dyDescent="0.35">
      <c r="B117" s="51" t="s">
        <v>111</v>
      </c>
      <c r="C117" s="56">
        <v>0</v>
      </c>
      <c r="D117" s="53">
        <f t="shared" si="1"/>
        <v>0</v>
      </c>
    </row>
    <row r="118" spans="2:4" ht="14" customHeight="1" x14ac:dyDescent="0.35">
      <c r="B118" s="49" t="s">
        <v>112</v>
      </c>
      <c r="C118" s="55">
        <f>C119</f>
        <v>0</v>
      </c>
      <c r="D118" s="54"/>
    </row>
    <row r="119" spans="2:4" ht="14" customHeight="1" x14ac:dyDescent="0.35">
      <c r="B119" s="51" t="s">
        <v>112</v>
      </c>
      <c r="C119" s="56">
        <v>0</v>
      </c>
      <c r="D119" s="53">
        <f t="shared" si="1"/>
        <v>0</v>
      </c>
    </row>
    <row r="120" spans="2:4" ht="14" customHeight="1" x14ac:dyDescent="0.35">
      <c r="B120" s="58"/>
      <c r="C120" s="58"/>
      <c r="D120" s="59"/>
    </row>
    <row r="121" spans="2:4" ht="14" customHeight="1" x14ac:dyDescent="0.35">
      <c r="B121" s="60" t="s">
        <v>113</v>
      </c>
      <c r="C121" s="59">
        <f>C118+C114+C110+C94+C91+C87+C63+C61+C41</f>
        <v>2139772.16</v>
      </c>
      <c r="D121" s="59">
        <f>SUM(D41:D120)</f>
        <v>414701.49635438097</v>
      </c>
    </row>
  </sheetData>
  <mergeCells count="8">
    <mergeCell ref="B39:C40"/>
    <mergeCell ref="D33:E33"/>
    <mergeCell ref="D34:E34"/>
    <mergeCell ref="B2:E2"/>
    <mergeCell ref="B4:E4"/>
    <mergeCell ref="C14:D14"/>
    <mergeCell ref="C15:D15"/>
    <mergeCell ref="C18:D1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ignoredErrors>
    <ignoredError sqref="C63 C110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2023-12-19T13:51:11Z</cp:lastPrinted>
  <dcterms:created xsi:type="dcterms:W3CDTF">2023-07-18T13:53:25Z</dcterms:created>
  <dcterms:modified xsi:type="dcterms:W3CDTF">2023-12-20T17:25:29Z</dcterms:modified>
</cp:coreProperties>
</file>