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2.4.2 - SUPLAN\2.4.2.2 - SEPLAN\01. Prestação de Contas\01. Periódicos\01. Mensal\03. Relatório Gerencial\2023\"/>
    </mc:Choice>
  </mc:AlternateContent>
  <xr:revisionPtr revIDLastSave="0" documentId="13_ncr:1_{4335769B-BA5E-4EB5-8A63-915E27B707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lidado 2023" sheetId="1" r:id="rId1"/>
  </sheets>
  <externalReferences>
    <externalReference r:id="rId2"/>
  </externalReferences>
  <definedNames>
    <definedName name="_xlnm.Print_Area" localSheetId="0">'Consolidado 2023'!$B$1:$S$83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1" l="1"/>
  <c r="J37" i="1"/>
  <c r="J22" i="1"/>
  <c r="J15" i="1" l="1"/>
  <c r="I50" i="1"/>
  <c r="H50" i="1"/>
  <c r="G50" i="1"/>
  <c r="I37" i="1"/>
  <c r="H37" i="1"/>
  <c r="G37" i="1"/>
  <c r="I22" i="1"/>
  <c r="H22" i="1"/>
  <c r="G22" i="1"/>
  <c r="I15" i="1"/>
  <c r="H15" i="1"/>
  <c r="G15" i="1"/>
  <c r="F28" i="1" l="1"/>
  <c r="E28" i="1"/>
  <c r="D28" i="1"/>
  <c r="C28" i="1"/>
  <c r="I66" i="1" l="1"/>
  <c r="J66" i="1"/>
  <c r="K66" i="1"/>
  <c r="L66" i="1"/>
  <c r="M66" i="1"/>
  <c r="N66" i="1"/>
  <c r="O66" i="1"/>
  <c r="P66" i="1"/>
  <c r="Q66" i="1"/>
  <c r="R66" i="1"/>
  <c r="S66" i="1"/>
  <c r="H66" i="1"/>
  <c r="I65" i="1"/>
  <c r="J65" i="1"/>
  <c r="K65" i="1"/>
  <c r="L65" i="1"/>
  <c r="M65" i="1"/>
  <c r="N65" i="1"/>
  <c r="O65" i="1"/>
  <c r="P65" i="1"/>
  <c r="Q65" i="1"/>
  <c r="R65" i="1"/>
  <c r="S65" i="1"/>
  <c r="H65" i="1"/>
  <c r="I64" i="1"/>
  <c r="J64" i="1"/>
  <c r="K64" i="1"/>
  <c r="L64" i="1"/>
  <c r="M64" i="1"/>
  <c r="N64" i="1"/>
  <c r="O64" i="1"/>
  <c r="P64" i="1"/>
  <c r="Q64" i="1"/>
  <c r="R64" i="1"/>
  <c r="S64" i="1"/>
  <c r="H64" i="1"/>
  <c r="I63" i="1"/>
  <c r="J63" i="1"/>
  <c r="K63" i="1"/>
  <c r="L63" i="1"/>
  <c r="M63" i="1"/>
  <c r="N63" i="1"/>
  <c r="O63" i="1"/>
  <c r="P63" i="1"/>
  <c r="Q63" i="1"/>
  <c r="R63" i="1"/>
  <c r="S63" i="1"/>
  <c r="H63" i="1"/>
  <c r="I62" i="1"/>
  <c r="J62" i="1"/>
  <c r="K62" i="1"/>
  <c r="L62" i="1"/>
  <c r="M62" i="1"/>
  <c r="N62" i="1"/>
  <c r="O62" i="1"/>
  <c r="P62" i="1"/>
  <c r="Q62" i="1"/>
  <c r="R62" i="1"/>
  <c r="S62" i="1"/>
  <c r="H62" i="1"/>
  <c r="I61" i="1"/>
  <c r="J61" i="1"/>
  <c r="K61" i="1"/>
  <c r="L61" i="1"/>
  <c r="M61" i="1"/>
  <c r="N61" i="1"/>
  <c r="O61" i="1"/>
  <c r="P61" i="1"/>
  <c r="Q61" i="1"/>
  <c r="R61" i="1"/>
  <c r="S61" i="1"/>
  <c r="H61" i="1"/>
  <c r="I60" i="1"/>
  <c r="J60" i="1"/>
  <c r="K60" i="1"/>
  <c r="L60" i="1"/>
  <c r="M60" i="1"/>
  <c r="N60" i="1"/>
  <c r="O60" i="1"/>
  <c r="P60" i="1"/>
  <c r="Q60" i="1"/>
  <c r="R60" i="1"/>
  <c r="H60" i="1"/>
  <c r="I58" i="1"/>
  <c r="J58" i="1"/>
  <c r="K58" i="1"/>
  <c r="L58" i="1"/>
  <c r="M58" i="1"/>
  <c r="N58" i="1"/>
  <c r="O58" i="1"/>
  <c r="P58" i="1"/>
  <c r="Q58" i="1"/>
  <c r="R58" i="1"/>
  <c r="S58" i="1"/>
  <c r="H58" i="1"/>
  <c r="I57" i="1"/>
  <c r="J57" i="1"/>
  <c r="K57" i="1"/>
  <c r="L57" i="1"/>
  <c r="M57" i="1"/>
  <c r="N57" i="1"/>
  <c r="O57" i="1"/>
  <c r="P57" i="1"/>
  <c r="Q57" i="1"/>
  <c r="R57" i="1"/>
  <c r="S57" i="1"/>
  <c r="H57" i="1"/>
  <c r="I56" i="1"/>
  <c r="J56" i="1"/>
  <c r="K56" i="1"/>
  <c r="L56" i="1"/>
  <c r="M56" i="1"/>
  <c r="N56" i="1"/>
  <c r="O56" i="1"/>
  <c r="P56" i="1"/>
  <c r="Q56" i="1"/>
  <c r="R56" i="1"/>
  <c r="S56" i="1"/>
  <c r="H56" i="1"/>
  <c r="I55" i="1"/>
  <c r="J55" i="1"/>
  <c r="K55" i="1"/>
  <c r="L55" i="1"/>
  <c r="M55" i="1"/>
  <c r="N55" i="1"/>
  <c r="O55" i="1"/>
  <c r="P55" i="1"/>
  <c r="Q55" i="1"/>
  <c r="R55" i="1"/>
  <c r="S55" i="1"/>
  <c r="H55" i="1"/>
  <c r="E50" i="1"/>
  <c r="F50" i="1"/>
  <c r="K50" i="1"/>
  <c r="L50" i="1"/>
  <c r="M50" i="1"/>
  <c r="N50" i="1"/>
  <c r="O50" i="1"/>
  <c r="P50" i="1"/>
  <c r="Q50" i="1"/>
  <c r="R50" i="1"/>
  <c r="S50" i="1"/>
  <c r="D50" i="1"/>
  <c r="C50" i="1" l="1"/>
  <c r="S37" i="1"/>
  <c r="R37" i="1"/>
  <c r="Q37" i="1"/>
  <c r="P37" i="1"/>
  <c r="O37" i="1"/>
  <c r="N37" i="1"/>
  <c r="M37" i="1"/>
  <c r="L37" i="1"/>
  <c r="K37" i="1"/>
  <c r="F37" i="1"/>
  <c r="E37" i="1"/>
  <c r="D37" i="1"/>
  <c r="C37" i="1"/>
  <c r="S22" i="1"/>
  <c r="R22" i="1"/>
  <c r="Q22" i="1"/>
  <c r="P22" i="1"/>
  <c r="O22" i="1"/>
  <c r="N22" i="1"/>
  <c r="M22" i="1"/>
  <c r="L22" i="1"/>
  <c r="K22" i="1"/>
  <c r="F22" i="1"/>
  <c r="E22" i="1"/>
  <c r="D22" i="1"/>
  <c r="C22" i="1"/>
  <c r="S15" i="1"/>
  <c r="R15" i="1"/>
  <c r="Q15" i="1"/>
  <c r="P15" i="1"/>
  <c r="O15" i="1"/>
  <c r="N15" i="1"/>
  <c r="M15" i="1"/>
  <c r="L15" i="1"/>
  <c r="K15" i="1"/>
  <c r="F15" i="1"/>
  <c r="E15" i="1"/>
  <c r="D15" i="1"/>
  <c r="C15" i="1"/>
</calcChain>
</file>

<file path=xl/sharedStrings.xml><?xml version="1.0" encoding="utf-8"?>
<sst xmlns="http://schemas.openxmlformats.org/spreadsheetml/2006/main" count="215" uniqueCount="80">
  <si>
    <t>RELATÓRIO GERENCIAL DE PRODUÇÃO - CONSOLIDADO</t>
  </si>
  <si>
    <t>JANEIRO/2023 A DEZEMBRO/2023</t>
  </si>
  <si>
    <t>Hospital Estadual da Criança e do Adolescente - HECAD</t>
  </si>
  <si>
    <t>1. INTERNAÇÕES HOSPITALARES</t>
  </si>
  <si>
    <t xml:space="preserve">Indicador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</si>
  <si>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</si>
  <si>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</si>
  <si>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</si>
  <si>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</si>
  <si>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</si>
  <si>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</si>
  <si>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</si>
  <si>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</si>
  <si>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</si>
  <si>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</si>
  <si>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</si>
  <si>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</si>
  <si>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Saídas de Clínica Cirúrgica Pediátrica</t>
  </si>
  <si>
    <t xml:space="preserve">Saídas de Clínica Cirúrgicas CERFIS </t>
  </si>
  <si>
    <t>Saídas de Clínica Pediátrica</t>
  </si>
  <si>
    <t>Saidas de Clínica Pediátrica Crônica</t>
  </si>
  <si>
    <t>TOTAL DO INDICADOR</t>
  </si>
  <si>
    <t>2. CIRURGIAS PROGRAMADAS</t>
  </si>
  <si>
    <t>Clínica Cirúrgica Pediátrica</t>
  </si>
  <si>
    <t xml:space="preserve">Clínica Cirúrgicas CERFIS </t>
  </si>
  <si>
    <t>Consultas Médicas na Atenção Especializada</t>
  </si>
  <si>
    <t>Leito Dia</t>
  </si>
  <si>
    <t>Procedimentos</t>
  </si>
  <si>
    <t>Broncoscopia</t>
  </si>
  <si>
    <t>Colonoscopia</t>
  </si>
  <si>
    <t>Endoscopia</t>
  </si>
  <si>
    <t>Eletrocardiograma</t>
  </si>
  <si>
    <t>Tomografia</t>
  </si>
  <si>
    <t>Raio X</t>
  </si>
  <si>
    <t>Ultrassonografia</t>
  </si>
  <si>
    <t>Realizado</t>
  </si>
  <si>
    <t>• Trata-se de Relatório gerencial de produção consolidado, referente ao período de janeiro/2023 a dezembro/2023, que será aprovado pelo Conselho de Administração da AGIR, conforme reunião prevista para o dia 18/03/2024.</t>
  </si>
  <si>
    <t>Contratos de Gestão nº 32/2022, nº 17/2023 e nº 020/2023 SES/GO</t>
  </si>
  <si>
    <t>Consultas Não Médicas na Atenção Especializada</t>
  </si>
  <si>
    <t>Ecocardiograma</t>
  </si>
  <si>
    <t>-</t>
  </si>
  <si>
    <t>Taxa de Ocupação Hospitalar</t>
  </si>
  <si>
    <t>Média de Permanência Hospitalar (dias)</t>
  </si>
  <si>
    <t>Índice de Intervalo de Substituição (horas)</t>
  </si>
  <si>
    <t>Taxa de Readmissão em UTI ( 48 horas)</t>
  </si>
  <si>
    <t>Taxa de Readmissão Hospitalar (em até 29 dias)</t>
  </si>
  <si>
    <t>Percentual de Ocorrência de Glosas no SIH - DATASUS</t>
  </si>
  <si>
    <t>Percentual de Suspensão de Cirurgias Programadas por Condições Operacionais (causas relacionadas a organização da unidade)</t>
  </si>
  <si>
    <t>Percentual de Suspensão de Cirurgias Programadas por condições operacionais (causas relacionadas ao paciente)</t>
  </si>
  <si>
    <t>Razão de Quantitativo de consultas ofertadas</t>
  </si>
  <si>
    <t>Percentual de Exames de Imagem com resultado disponibilizado em até 10 dias</t>
  </si>
  <si>
    <t>Percentual de manifestações queixosas recebidas no sistema de ouvidoria do SUS</t>
  </si>
  <si>
    <t>Percentual da investigação da gravidade de reações adversas a medicamentos (Farmacovigilância)</t>
  </si>
  <si>
    <t>Em apuração</t>
  </si>
  <si>
    <t>≤ 3%</t>
  </si>
  <si>
    <t>≤ 1%</t>
  </si>
  <si>
    <t>≤ 5%</t>
  </si>
  <si>
    <t>≥ 85%</t>
  </si>
  <si>
    <t>≤ 6</t>
  </si>
  <si>
    <t>≤ 25</t>
  </si>
  <si>
    <t>≤ 20%</t>
  </si>
  <si>
    <t>≥ 70%</t>
  </si>
  <si>
    <t>&lt; 5%</t>
  </si>
  <si>
    <t>≥ 95%</t>
  </si>
  <si>
    <t>Meta Proporcional do Contrato de nº 17/2023</t>
  </si>
  <si>
    <t>01 a 09 de Mar</t>
  </si>
  <si>
    <t>Meta Proporcional Contrato de Gestão nº 32/2022</t>
  </si>
  <si>
    <t>10 a 31 de Mar</t>
  </si>
  <si>
    <t>Meta Proporcional do Contrato de nº 20/2023</t>
  </si>
  <si>
    <t>Meta Contrato de Gestão 32/2022, 17/2023 e 20/2023</t>
  </si>
  <si>
    <t>3. CIRURGIAS AMBULATORIAIS</t>
  </si>
  <si>
    <t>4. ATENDIMENTOS AMBULATORIAIS</t>
  </si>
  <si>
    <t>5. SERVIÇO DE APOIO DIAGNÓSTICO E TERAPÊUTICO - SADT EXTERNO</t>
  </si>
  <si>
    <t>6. INDICADORES DE DESEMPENHO</t>
  </si>
  <si>
    <t>Cirurgias Ambulatoriais</t>
  </si>
  <si>
    <t>André Rosetti Machado Resende</t>
  </si>
  <si>
    <t>Diretor Geral Interino</t>
  </si>
  <si>
    <t>Goiânia, 10 de janeiro de 2024.</t>
  </si>
  <si>
    <t>01 a 11 de Abr</t>
  </si>
  <si>
    <t>12 a 30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</si>
</sst>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0" x14ac:knownFonts="1">
    <font>
      <sz val="11"/>
      <color theme="1"/>
      <name val="Calibri"/>
      <scheme val="minor"/>
    </font>
    <font>
      <sz val="11"/>
      <color indexed="64"/>
      <name val="Calibri"/>
      <family val="2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1"/>
      <color indexed="6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64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theme="8" tint="-0.499984740745262"/>
      </patternFill>
    </fill>
    <fill>
      <patternFill patternType="solid">
        <fgColor theme="8" tint="0.79998168889431442"/>
        <bgColor theme="8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Border="0" applyProtection="0"/>
    <xf numFmtId="9" fontId="1" fillId="0" borderId="0" applyBorder="0" applyProtection="0"/>
    <xf numFmtId="9" fontId="1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/>
    </xf>
    <xf numFmtId="164" fontId="11" fillId="0" borderId="1" xfId="5" applyNumberFormat="1" applyFont="1" applyBorder="1" applyAlignment="1">
      <alignment horizontal="center" vertical="center"/>
    </xf>
    <xf numFmtId="10" fontId="11" fillId="0" borderId="1" xfId="5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9" fontId="11" fillId="0" borderId="1" xfId="5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3" fillId="0" borderId="1" xfId="5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justify" wrapText="1"/>
    </xf>
    <xf numFmtId="0" fontId="7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justify" vertical="justify" wrapText="1"/>
    </xf>
    <xf numFmtId="0" fontId="11" fillId="0" borderId="11" xfId="0" applyFont="1" applyBorder="1" applyAlignment="1">
      <alignment horizontal="justify" vertical="justify" wrapText="1"/>
    </xf>
    <xf numFmtId="0" fontId="11" fillId="0" borderId="10" xfId="0" applyFont="1" applyBorder="1" applyAlignment="1">
      <alignment horizontal="justify" vertical="justify" wrapText="1"/>
    </xf>
    <xf numFmtId="3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Porcentagem" xfId="5" builtinId="5"/>
    <cellStyle name="Porcentagem 2" xfId="3" xr:uid="{00000000-0005-0000-0000-000003000000}"/>
    <cellStyle name="Porcentagem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3318148</xdr:colOff>
      <xdr:row>0</xdr:row>
      <xdr:rowOff>173718</xdr:rowOff>
    </xdr:from>
    <xdr:to>
      <xdr:col>14</xdr:col>
      <xdr:colOff>97356</xdr:colOff>
      <xdr:row>0</xdr:row>
      <xdr:rowOff>1797504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617505" y="173718"/>
          <a:ext cx="8953519" cy="1623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4.2%20-%20SUPLAN/2.4.2.2%20-%20SEPLAN/01.%20Presta&#231;&#227;o%20de%20Contas/01.%20Peri&#243;dicos/14.%20Controle%20IPDE/Consolida&#231;&#227;o%20de%20Dados%20-%20Presta&#231;&#227;o%20de%20contas%20HEC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COMUNICAÇÃO"/>
      <sheetName val="Base - PRODUÇÃO"/>
      <sheetName val="Base - DESEMPENHO"/>
      <sheetName val="Base - EFETIVIDADE"/>
      <sheetName val="Mensal"/>
      <sheetName val="Trimestral-Produção (07, 08,09)"/>
      <sheetName val="Trimestral-Produção (10,11,12)"/>
      <sheetName val="Trimestral - Desempenho"/>
      <sheetName val="Anual - Produção 032"/>
      <sheetName val="Anual - Produção 017"/>
      <sheetName val="Anual - 020 Produção Mai a Dez"/>
      <sheetName val="Anual Cenário 2"/>
      <sheetName val="Anual - Desempenho"/>
      <sheetName val="Anual - NPS"/>
      <sheetName val="Anual - Censo de Origem "/>
      <sheetName val="DADOS COMUNICAÇÃO 1"/>
      <sheetName val="DADOS GOVERNANÇA"/>
    </sheetNames>
    <sheetDataSet>
      <sheetData sheetId="0"/>
      <sheetData sheetId="1"/>
      <sheetData sheetId="2">
        <row r="4">
          <cell r="C4">
            <v>0.85389999999999999</v>
          </cell>
          <cell r="D4">
            <v>1.0094363682733996</v>
          </cell>
          <cell r="E4">
            <v>1.0480074574691214</v>
          </cell>
          <cell r="F4">
            <v>1.031405782652044</v>
          </cell>
          <cell r="G4">
            <v>1.0122786304604487</v>
          </cell>
          <cell r="H4">
            <v>0.96243425995492116</v>
          </cell>
          <cell r="I4">
            <v>0.94246708922476841</v>
          </cell>
          <cell r="J4">
            <v>0.93862725450901807</v>
          </cell>
          <cell r="K4">
            <v>0.93268472258743096</v>
          </cell>
          <cell r="L4">
            <v>0.89378109452736321</v>
          </cell>
          <cell r="M4">
            <v>0.87358101135190913</v>
          </cell>
          <cell r="N4">
            <v>0.86848760748609</v>
          </cell>
        </row>
        <row r="8">
          <cell r="C8">
            <v>5.0110650069156293</v>
          </cell>
          <cell r="D8">
            <v>4.6729634002361271</v>
          </cell>
          <cell r="E8">
            <v>5.0928652321630805</v>
          </cell>
          <cell r="F8">
            <v>5.0648714810281517</v>
          </cell>
          <cell r="G8">
            <v>4.9965034965034967</v>
          </cell>
          <cell r="H8">
            <v>4.2938547486033523</v>
          </cell>
          <cell r="I8">
            <v>5.2527173913043477</v>
          </cell>
          <cell r="J8">
            <v>4.9629139072847686</v>
          </cell>
          <cell r="K8">
            <v>4.704244031830239</v>
          </cell>
          <cell r="L8">
            <v>4.8228187919463084</v>
          </cell>
          <cell r="M8">
            <v>4.7290502793296092</v>
          </cell>
          <cell r="N8">
            <v>4.597054886211513</v>
          </cell>
        </row>
        <row r="12">
          <cell r="C12">
            <v>20.531678182456961</v>
          </cell>
          <cell r="D12">
            <v>-1.0504458093917155</v>
          </cell>
          <cell r="E12">
            <v>-5.606106870229004</v>
          </cell>
          <cell r="F12">
            <v>-3.7263525305410128</v>
          </cell>
          <cell r="G12">
            <v>-1.4580657907734909</v>
          </cell>
          <cell r="H12">
            <v>4.0319201995012524</v>
          </cell>
          <cell r="I12">
            <v>7.7602122015915116</v>
          </cell>
          <cell r="J12">
            <v>7.8499893458342216</v>
          </cell>
          <cell r="K12">
            <v>8.1392087487938305</v>
          </cell>
          <cell r="L12">
            <v>13.687894383530997</v>
          </cell>
          <cell r="M12">
            <v>16.42458100558661</v>
          </cell>
          <cell r="N12">
            <v>16.70682730923696</v>
          </cell>
        </row>
        <row r="16">
          <cell r="C16">
            <v>0</v>
          </cell>
          <cell r="D16">
            <v>2.6666666666666668E-2</v>
          </cell>
          <cell r="E16">
            <v>0</v>
          </cell>
          <cell r="F16">
            <v>1.2500000000000001E-2</v>
          </cell>
          <cell r="G16">
            <v>0.01</v>
          </cell>
          <cell r="H16">
            <v>0.02</v>
          </cell>
          <cell r="I16">
            <v>2.3809523809523808E-2</v>
          </cell>
          <cell r="J16">
            <v>4.716981132075472E-2</v>
          </cell>
          <cell r="K16">
            <v>3.0612244897959183E-2</v>
          </cell>
          <cell r="L16">
            <v>4.3956043956043959E-2</v>
          </cell>
          <cell r="M16">
            <v>0.02</v>
          </cell>
          <cell r="N16">
            <v>0</v>
          </cell>
        </row>
        <row r="24">
          <cell r="C24">
            <v>0</v>
          </cell>
          <cell r="D24">
            <v>2.5000000000000001E-3</v>
          </cell>
          <cell r="E24">
            <v>1.2254901960784314E-3</v>
          </cell>
          <cell r="F24">
            <v>1.1389521640091116E-3</v>
          </cell>
          <cell r="G24">
            <v>6.9637883008356544E-3</v>
          </cell>
          <cell r="H24">
            <v>2.2935779816513763E-3</v>
          </cell>
          <cell r="I24">
            <v>3.869541182974019E-3</v>
          </cell>
          <cell r="J24">
            <v>4.0253018976423235E-3</v>
          </cell>
          <cell r="K24">
            <v>2.7447392497712718E-3</v>
          </cell>
          <cell r="L24">
            <v>4.4843049327354259E-3</v>
          </cell>
          <cell r="M24">
            <v>5.2980132450331126E-3</v>
          </cell>
        </row>
        <row r="28">
          <cell r="C28">
            <v>0</v>
          </cell>
          <cell r="D28">
            <v>2.2058823529411766E-2</v>
          </cell>
          <cell r="E28">
            <v>4.2553191489361701E-2</v>
          </cell>
          <cell r="F28">
            <v>1.2096774193548387E-2</v>
          </cell>
          <cell r="G28">
            <v>8.8105726872246704E-3</v>
          </cell>
          <cell r="H28">
            <v>2.7777777777777776E-2</v>
          </cell>
          <cell r="I28">
            <v>1.5503875968992248E-2</v>
          </cell>
          <cell r="J28">
            <v>0</v>
          </cell>
          <cell r="K28">
            <v>1.7421602787456445E-2</v>
          </cell>
          <cell r="L28">
            <v>0</v>
          </cell>
          <cell r="M28">
            <v>0</v>
          </cell>
          <cell r="N28">
            <v>3.5971223021582736E-3</v>
          </cell>
        </row>
        <row r="32">
          <cell r="C32">
            <v>0.104</v>
          </cell>
          <cell r="D32">
            <v>0.13970588235294118</v>
          </cell>
          <cell r="E32">
            <v>5.9574468085106386E-2</v>
          </cell>
          <cell r="F32">
            <v>6.4516129032258063E-2</v>
          </cell>
          <cell r="G32">
            <v>4.8458149779735685E-2</v>
          </cell>
          <cell r="H32">
            <v>3.8194444444444448E-2</v>
          </cell>
          <cell r="I32">
            <v>3.875968992248062E-2</v>
          </cell>
          <cell r="J32">
            <v>1.935483870967742E-2</v>
          </cell>
          <cell r="K32">
            <v>2.4390243902439025E-2</v>
          </cell>
          <cell r="L32">
            <v>2.1126760563380281E-2</v>
          </cell>
          <cell r="M32">
            <v>1.4652014652014652E-2</v>
          </cell>
          <cell r="N32">
            <v>2.8776978417266189E-2</v>
          </cell>
        </row>
        <row r="36">
          <cell r="C36">
            <v>1.8117142857142856</v>
          </cell>
          <cell r="D36">
            <v>1.6851428571428571</v>
          </cell>
          <cell r="E36">
            <v>2.0951428571428572</v>
          </cell>
          <cell r="F36">
            <v>1.6942857142857144</v>
          </cell>
          <cell r="G36">
            <v>1.9431428571428571</v>
          </cell>
          <cell r="H36">
            <v>1.6919999999999999</v>
          </cell>
          <cell r="I36">
            <v>1.7371428571428571</v>
          </cell>
          <cell r="J36">
            <v>2.0088571428571429</v>
          </cell>
          <cell r="K36">
            <v>1.7368571428571429</v>
          </cell>
          <cell r="L36">
            <v>1.5428571428571429</v>
          </cell>
          <cell r="M36">
            <v>1.5902857142857143</v>
          </cell>
          <cell r="N36">
            <v>1.4702857142857142</v>
          </cell>
        </row>
        <row r="40"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</row>
        <row r="44">
          <cell r="C44">
            <v>1.2373685295937306E-3</v>
          </cell>
          <cell r="D44">
            <v>3.0056577086280058E-3</v>
          </cell>
          <cell r="E44">
            <v>3.4438871003967956E-3</v>
          </cell>
          <cell r="F44">
            <v>2.0448155405981086E-3</v>
          </cell>
          <cell r="G44">
            <v>1.2806146950536258E-3</v>
          </cell>
          <cell r="H44">
            <v>2.3117275717969236E-3</v>
          </cell>
          <cell r="I44">
            <v>1.5398829688943641E-3</v>
          </cell>
          <cell r="J44">
            <v>4.6801872074882997E-3</v>
          </cell>
          <cell r="K44">
            <v>3.546421751386742E-3</v>
          </cell>
          <cell r="L44">
            <v>5.7514614369224967E-3</v>
          </cell>
          <cell r="M44">
            <v>6.8212824010914054E-3</v>
          </cell>
          <cell r="N44">
            <v>4.0004849072614859E-3</v>
          </cell>
        </row>
        <row r="48"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showGridLines="0" tabSelected="1" view="pageBreakPreview" topLeftCell="A16" zoomScale="60" zoomScaleNormal="70" workbookViewId="0">
      <selection activeCell="G83" sqref="B1:S83"/>
    </sheetView>
  </sheetViews>
  <sheetFormatPr defaultRowHeight="15" x14ac:dyDescent="0.25"/>
  <cols>
    <col min="1" max="1" width="4.42578125" customWidth="1"/>
    <col min="2" max="2" width="48.140625" style="1" customWidth="1"/>
    <col min="3" max="3" width="15" style="2" customWidth="1"/>
    <col min="4" max="4" width="9" style="2" bestFit="1" customWidth="1"/>
    <col min="5" max="5" width="10.28515625" style="3" bestFit="1" customWidth="1"/>
    <col min="6" max="6" width="9.7109375" customWidth="1"/>
    <col min="7" max="7" width="15.140625" customWidth="1"/>
    <col min="8" max="9" width="9.85546875" customWidth="1"/>
    <col min="10" max="10" width="15" customWidth="1"/>
    <col min="11" max="11" width="9.7109375" customWidth="1"/>
    <col min="12" max="12" width="9.85546875" customWidth="1"/>
    <col min="13" max="13" width="10" customWidth="1"/>
    <col min="14" max="15" width="9.28515625" customWidth="1"/>
    <col min="16" max="16" width="9.42578125" customWidth="1"/>
    <col min="17" max="17" width="10.140625" customWidth="1"/>
    <col min="18" max="18" width="9.85546875" customWidth="1"/>
    <col min="19" max="19" width="11" customWidth="1"/>
  </cols>
  <sheetData>
    <row r="1" spans="1:19" ht="148.5" customHeight="1" x14ac:dyDescent="0.25">
      <c r="B1" s="2"/>
    </row>
    <row r="2" spans="1:19" s="4" customFormat="1" ht="36" customHeight="1" x14ac:dyDescent="0.2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s="4" customFormat="1" ht="33.950000000000003" customHeight="1" x14ac:dyDescent="0.25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s="4" customFormat="1" ht="12.6" customHeight="1" x14ac:dyDescent="0.25">
      <c r="B4" s="5"/>
      <c r="C4" s="5"/>
      <c r="D4" s="5"/>
      <c r="E4" s="6"/>
    </row>
    <row r="5" spans="1:19" s="4" customFormat="1" ht="31.5" customHeight="1" x14ac:dyDescent="0.25">
      <c r="B5" s="62" t="s">
        <v>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s="4" customFormat="1" ht="27" customHeight="1" x14ac:dyDescent="0.25">
      <c r="B6" s="62" t="s">
        <v>37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ht="21.75" customHeight="1" x14ac:dyDescent="0.25"/>
    <row r="8" spans="1:19" s="4" customFormat="1" ht="30" customHeight="1" x14ac:dyDescent="0.25">
      <c r="A8" s="7"/>
      <c r="B8" s="58" t="s">
        <v>3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19" s="4" customFormat="1" ht="31.5" customHeight="1" x14ac:dyDescent="0.25">
      <c r="B9" s="59" t="s">
        <v>4</v>
      </c>
      <c r="C9" s="39" t="s">
        <v>66</v>
      </c>
      <c r="D9" s="41" t="s">
        <v>35</v>
      </c>
      <c r="E9" s="42"/>
      <c r="F9" s="43"/>
      <c r="G9" s="39" t="s">
        <v>64</v>
      </c>
      <c r="H9" s="41" t="s">
        <v>35</v>
      </c>
      <c r="I9" s="43"/>
      <c r="J9" s="39" t="s">
        <v>68</v>
      </c>
      <c r="K9" s="41" t="s">
        <v>35</v>
      </c>
      <c r="L9" s="42"/>
      <c r="M9" s="42"/>
      <c r="N9" s="42"/>
      <c r="O9" s="42"/>
      <c r="P9" s="42"/>
      <c r="Q9" s="42"/>
      <c r="R9" s="42"/>
      <c r="S9" s="43"/>
    </row>
    <row r="10" spans="1:19" s="4" customFormat="1" ht="36.75" customHeight="1" x14ac:dyDescent="0.25">
      <c r="B10" s="59"/>
      <c r="C10" s="40"/>
      <c r="D10" s="27" t="s">
        <v>5</v>
      </c>
      <c r="E10" s="27" t="s">
        <v>6</v>
      </c>
      <c r="F10" s="26" t="s">
        <v>65</v>
      </c>
      <c r="G10" s="40"/>
      <c r="H10" s="26" t="s">
        <v>67</v>
      </c>
      <c r="I10" s="26" t="s">
        <v>78</v>
      </c>
      <c r="J10" s="40"/>
      <c r="K10" s="26" t="s">
        <v>79</v>
      </c>
      <c r="L10" s="27" t="s">
        <v>9</v>
      </c>
      <c r="M10" s="27" t="s">
        <v>10</v>
      </c>
      <c r="N10" s="27" t="s">
        <v>11</v>
      </c>
      <c r="O10" s="27" t="s">
        <v>12</v>
      </c>
      <c r="P10" s="27" t="s">
        <v>13</v>
      </c>
      <c r="Q10" s="27" t="s">
        <v>14</v>
      </c>
      <c r="R10" s="27" t="s">
        <v>15</v>
      </c>
      <c r="S10" s="27" t="s">
        <v>16</v>
      </c>
    </row>
    <row r="11" spans="1:19" s="4" customFormat="1" ht="27.95" customHeight="1" x14ac:dyDescent="0.25">
      <c r="B11" s="8" t="s">
        <v>17</v>
      </c>
      <c r="C11" s="9">
        <v>822</v>
      </c>
      <c r="D11" s="10">
        <v>324</v>
      </c>
      <c r="E11" s="10">
        <v>382</v>
      </c>
      <c r="F11" s="10">
        <v>117</v>
      </c>
      <c r="G11" s="9">
        <v>367</v>
      </c>
      <c r="H11" s="10">
        <v>346</v>
      </c>
      <c r="I11" s="10">
        <v>135</v>
      </c>
      <c r="J11" s="9">
        <v>2791</v>
      </c>
      <c r="K11" s="10">
        <v>293</v>
      </c>
      <c r="L11" s="10">
        <v>420</v>
      </c>
      <c r="M11" s="10">
        <v>371</v>
      </c>
      <c r="N11" s="10">
        <v>310</v>
      </c>
      <c r="O11" s="10">
        <v>365</v>
      </c>
      <c r="P11" s="10">
        <v>389</v>
      </c>
      <c r="Q11" s="10">
        <v>402</v>
      </c>
      <c r="R11" s="10">
        <v>397</v>
      </c>
      <c r="S11" s="10">
        <v>395</v>
      </c>
    </row>
    <row r="12" spans="1:19" s="4" customFormat="1" ht="27.95" customHeight="1" x14ac:dyDescent="0.25">
      <c r="B12" s="8" t="s">
        <v>18</v>
      </c>
      <c r="C12" s="9">
        <v>177</v>
      </c>
      <c r="D12" s="10">
        <v>32</v>
      </c>
      <c r="E12" s="10">
        <v>27</v>
      </c>
      <c r="F12" s="10">
        <v>5</v>
      </c>
      <c r="G12" s="9">
        <v>37</v>
      </c>
      <c r="H12" s="10">
        <v>17</v>
      </c>
      <c r="I12" s="10">
        <v>13</v>
      </c>
      <c r="J12" s="9">
        <v>587</v>
      </c>
      <c r="K12" s="10">
        <v>19</v>
      </c>
      <c r="L12" s="10">
        <v>30</v>
      </c>
      <c r="M12" s="10">
        <v>30</v>
      </c>
      <c r="N12" s="10">
        <v>20</v>
      </c>
      <c r="O12" s="10">
        <v>32</v>
      </c>
      <c r="P12" s="10">
        <v>28</v>
      </c>
      <c r="Q12" s="10">
        <v>28</v>
      </c>
      <c r="R12" s="10">
        <v>19</v>
      </c>
      <c r="S12" s="10">
        <v>16</v>
      </c>
    </row>
    <row r="13" spans="1:19" s="4" customFormat="1" ht="27.95" customHeight="1" x14ac:dyDescent="0.25">
      <c r="B13" s="8" t="s">
        <v>19</v>
      </c>
      <c r="C13" s="9">
        <v>592</v>
      </c>
      <c r="D13" s="10">
        <v>360</v>
      </c>
      <c r="E13" s="10">
        <v>431</v>
      </c>
      <c r="F13" s="10">
        <v>98</v>
      </c>
      <c r="G13" s="9">
        <v>261</v>
      </c>
      <c r="H13" s="10">
        <v>289</v>
      </c>
      <c r="I13" s="10">
        <v>129</v>
      </c>
      <c r="J13" s="9">
        <v>2493</v>
      </c>
      <c r="K13" s="10">
        <v>218</v>
      </c>
      <c r="L13" s="10">
        <v>402</v>
      </c>
      <c r="M13" s="10">
        <v>480</v>
      </c>
      <c r="N13" s="10">
        <v>397</v>
      </c>
      <c r="O13" s="10">
        <v>342</v>
      </c>
      <c r="P13" s="10">
        <v>323</v>
      </c>
      <c r="Q13" s="10">
        <v>305</v>
      </c>
      <c r="R13" s="10">
        <v>290</v>
      </c>
      <c r="S13" s="10">
        <v>323</v>
      </c>
    </row>
    <row r="14" spans="1:19" s="4" customFormat="1" ht="27.95" customHeight="1" x14ac:dyDescent="0.25">
      <c r="B14" s="8" t="s">
        <v>20</v>
      </c>
      <c r="C14" s="9">
        <v>21</v>
      </c>
      <c r="D14" s="10">
        <v>7</v>
      </c>
      <c r="E14" s="10">
        <v>7</v>
      </c>
      <c r="F14" s="10">
        <v>5</v>
      </c>
      <c r="G14" s="9">
        <v>10</v>
      </c>
      <c r="H14" s="10">
        <v>6</v>
      </c>
      <c r="I14" s="10">
        <v>5</v>
      </c>
      <c r="J14" s="9">
        <v>69</v>
      </c>
      <c r="K14" s="10">
        <v>5</v>
      </c>
      <c r="L14" s="10">
        <v>6</v>
      </c>
      <c r="M14" s="10">
        <v>14</v>
      </c>
      <c r="N14" s="10">
        <v>9</v>
      </c>
      <c r="O14" s="10">
        <v>16</v>
      </c>
      <c r="P14" s="10">
        <v>14</v>
      </c>
      <c r="Q14" s="10">
        <v>10</v>
      </c>
      <c r="R14" s="10">
        <v>10</v>
      </c>
      <c r="S14" s="10">
        <v>13</v>
      </c>
    </row>
    <row r="15" spans="1:19" s="4" customFormat="1" ht="27.95" customHeight="1" x14ac:dyDescent="0.25">
      <c r="B15" s="11" t="s">
        <v>21</v>
      </c>
      <c r="C15" s="9">
        <f t="shared" ref="C15:S15" si="0">SUM(C11:C14)</f>
        <v>1612</v>
      </c>
      <c r="D15" s="10">
        <f t="shared" si="0"/>
        <v>723</v>
      </c>
      <c r="E15" s="10">
        <f t="shared" si="0"/>
        <v>847</v>
      </c>
      <c r="F15" s="10">
        <f t="shared" si="0"/>
        <v>225</v>
      </c>
      <c r="G15" s="9">
        <f>SUM(G11:G14)</f>
        <v>675</v>
      </c>
      <c r="H15" s="10">
        <f>SUM(H11:H14)</f>
        <v>658</v>
      </c>
      <c r="I15" s="10">
        <f>SUM(I11:I14)</f>
        <v>282</v>
      </c>
      <c r="J15" s="9">
        <f>SUM(J11:J14)</f>
        <v>5940</v>
      </c>
      <c r="K15" s="10">
        <f t="shared" si="0"/>
        <v>535</v>
      </c>
      <c r="L15" s="10">
        <f t="shared" si="0"/>
        <v>858</v>
      </c>
      <c r="M15" s="10">
        <f t="shared" si="0"/>
        <v>895</v>
      </c>
      <c r="N15" s="10">
        <f t="shared" si="0"/>
        <v>736</v>
      </c>
      <c r="O15" s="10">
        <f t="shared" si="0"/>
        <v>755</v>
      </c>
      <c r="P15" s="10">
        <f t="shared" si="0"/>
        <v>754</v>
      </c>
      <c r="Q15" s="10">
        <f t="shared" si="0"/>
        <v>745</v>
      </c>
      <c r="R15" s="10">
        <f t="shared" si="0"/>
        <v>716</v>
      </c>
      <c r="S15" s="10">
        <f t="shared" si="0"/>
        <v>747</v>
      </c>
    </row>
    <row r="16" spans="1:19" s="4" customFormat="1" ht="15" customHeight="1" x14ac:dyDescent="0.25">
      <c r="B16" s="12"/>
      <c r="C16" s="13"/>
      <c r="D16" s="13"/>
      <c r="E16" s="6"/>
    </row>
    <row r="17" spans="1:19" s="4" customFormat="1" ht="30" customHeight="1" x14ac:dyDescent="0.25">
      <c r="A17" s="7"/>
      <c r="B17" s="58" t="s">
        <v>22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s="4" customFormat="1" ht="30.75" customHeight="1" x14ac:dyDescent="0.25">
      <c r="B18" s="59" t="s">
        <v>4</v>
      </c>
      <c r="C18" s="39" t="s">
        <v>66</v>
      </c>
      <c r="D18" s="41" t="s">
        <v>35</v>
      </c>
      <c r="E18" s="42"/>
      <c r="F18" s="43"/>
      <c r="G18" s="39" t="s">
        <v>64</v>
      </c>
      <c r="H18" s="41" t="s">
        <v>35</v>
      </c>
      <c r="I18" s="43"/>
      <c r="J18" s="39" t="s">
        <v>68</v>
      </c>
      <c r="K18" s="41" t="s">
        <v>35</v>
      </c>
      <c r="L18" s="42"/>
      <c r="M18" s="42"/>
      <c r="N18" s="42"/>
      <c r="O18" s="42"/>
      <c r="P18" s="42"/>
      <c r="Q18" s="42"/>
      <c r="R18" s="42"/>
      <c r="S18" s="43"/>
    </row>
    <row r="19" spans="1:19" s="4" customFormat="1" ht="35.25" customHeight="1" x14ac:dyDescent="0.25">
      <c r="B19" s="59"/>
      <c r="C19" s="40"/>
      <c r="D19" s="27" t="s">
        <v>5</v>
      </c>
      <c r="E19" s="27" t="s">
        <v>6</v>
      </c>
      <c r="F19" s="26" t="s">
        <v>65</v>
      </c>
      <c r="G19" s="40"/>
      <c r="H19" s="26" t="s">
        <v>67</v>
      </c>
      <c r="I19" s="26" t="s">
        <v>78</v>
      </c>
      <c r="J19" s="40"/>
      <c r="K19" s="26" t="s">
        <v>79</v>
      </c>
      <c r="L19" s="27" t="s">
        <v>9</v>
      </c>
      <c r="M19" s="27" t="s">
        <v>10</v>
      </c>
      <c r="N19" s="27" t="s">
        <v>11</v>
      </c>
      <c r="O19" s="27" t="s">
        <v>12</v>
      </c>
      <c r="P19" s="27" t="s">
        <v>13</v>
      </c>
      <c r="Q19" s="27" t="s">
        <v>14</v>
      </c>
      <c r="R19" s="27" t="s">
        <v>15</v>
      </c>
      <c r="S19" s="27" t="s">
        <v>16</v>
      </c>
    </row>
    <row r="20" spans="1:19" s="4" customFormat="1" ht="27.95" customHeight="1" x14ac:dyDescent="0.25">
      <c r="B20" s="8" t="s">
        <v>23</v>
      </c>
      <c r="C20" s="14">
        <v>494</v>
      </c>
      <c r="D20" s="15">
        <v>80</v>
      </c>
      <c r="E20" s="15">
        <v>87</v>
      </c>
      <c r="F20" s="15">
        <v>65</v>
      </c>
      <c r="G20" s="31">
        <v>217</v>
      </c>
      <c r="H20" s="15">
        <v>124</v>
      </c>
      <c r="I20" s="15">
        <v>63</v>
      </c>
      <c r="J20" s="31">
        <v>1678</v>
      </c>
      <c r="K20" s="15">
        <v>134</v>
      </c>
      <c r="L20" s="15">
        <v>185</v>
      </c>
      <c r="M20" s="15">
        <v>240</v>
      </c>
      <c r="N20" s="15">
        <v>222</v>
      </c>
      <c r="O20" s="15">
        <v>275</v>
      </c>
      <c r="P20" s="15">
        <v>250</v>
      </c>
      <c r="Q20" s="15">
        <v>248</v>
      </c>
      <c r="R20" s="15">
        <v>252</v>
      </c>
      <c r="S20" s="15">
        <v>252</v>
      </c>
    </row>
    <row r="21" spans="1:19" s="4" customFormat="1" ht="27.95" customHeight="1" x14ac:dyDescent="0.25">
      <c r="B21" s="8" t="s">
        <v>24</v>
      </c>
      <c r="C21" s="14">
        <v>177</v>
      </c>
      <c r="D21" s="15">
        <v>32</v>
      </c>
      <c r="E21" s="15">
        <v>27</v>
      </c>
      <c r="F21" s="15">
        <v>4</v>
      </c>
      <c r="G21" s="31">
        <v>37</v>
      </c>
      <c r="H21" s="15">
        <v>18</v>
      </c>
      <c r="I21" s="15">
        <v>13</v>
      </c>
      <c r="J21" s="31">
        <v>587</v>
      </c>
      <c r="K21" s="15">
        <v>19</v>
      </c>
      <c r="L21" s="15">
        <v>28</v>
      </c>
      <c r="M21" s="15">
        <v>29</v>
      </c>
      <c r="N21" s="15">
        <v>22</v>
      </c>
      <c r="O21" s="15">
        <v>29</v>
      </c>
      <c r="P21" s="15">
        <v>25</v>
      </c>
      <c r="Q21" s="15">
        <v>30</v>
      </c>
      <c r="R21" s="15">
        <v>17</v>
      </c>
      <c r="S21" s="15">
        <v>17</v>
      </c>
    </row>
    <row r="22" spans="1:19" s="4" customFormat="1" ht="27.95" customHeight="1" x14ac:dyDescent="0.25">
      <c r="B22" s="11" t="s">
        <v>21</v>
      </c>
      <c r="C22" s="9">
        <f t="shared" ref="C22:S22" si="1">SUM(C20:C21)</f>
        <v>671</v>
      </c>
      <c r="D22" s="10">
        <f t="shared" si="1"/>
        <v>112</v>
      </c>
      <c r="E22" s="10">
        <f t="shared" si="1"/>
        <v>114</v>
      </c>
      <c r="F22" s="10">
        <f t="shared" si="1"/>
        <v>69</v>
      </c>
      <c r="G22" s="9">
        <f>SUM(G20:G21)</f>
        <v>254</v>
      </c>
      <c r="H22" s="10">
        <f>SUM(H20:H21)</f>
        <v>142</v>
      </c>
      <c r="I22" s="10">
        <f>SUM(I20:I21)</f>
        <v>76</v>
      </c>
      <c r="J22" s="9">
        <f>SUM(J20:J21)</f>
        <v>2265</v>
      </c>
      <c r="K22" s="10">
        <f t="shared" si="1"/>
        <v>153</v>
      </c>
      <c r="L22" s="10">
        <f t="shared" si="1"/>
        <v>213</v>
      </c>
      <c r="M22" s="10">
        <f t="shared" si="1"/>
        <v>269</v>
      </c>
      <c r="N22" s="10">
        <f t="shared" si="1"/>
        <v>244</v>
      </c>
      <c r="O22" s="10">
        <f t="shared" si="1"/>
        <v>304</v>
      </c>
      <c r="P22" s="10">
        <f t="shared" si="1"/>
        <v>275</v>
      </c>
      <c r="Q22" s="10">
        <f t="shared" si="1"/>
        <v>278</v>
      </c>
      <c r="R22" s="10">
        <f t="shared" si="1"/>
        <v>269</v>
      </c>
      <c r="S22" s="10">
        <f t="shared" si="1"/>
        <v>269</v>
      </c>
    </row>
    <row r="23" spans="1:19" s="4" customFormat="1" ht="15" customHeight="1" x14ac:dyDescent="0.25">
      <c r="B23" s="12"/>
      <c r="C23" s="13"/>
      <c r="D23" s="13"/>
      <c r="E23" s="6"/>
    </row>
    <row r="24" spans="1:19" s="4" customFormat="1" ht="36.75" customHeight="1" x14ac:dyDescent="0.25">
      <c r="B24" s="58" t="s">
        <v>70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s="4" customFormat="1" ht="30.75" customHeight="1" x14ac:dyDescent="0.25">
      <c r="B25" s="59" t="s">
        <v>4</v>
      </c>
      <c r="C25" s="39" t="s">
        <v>66</v>
      </c>
      <c r="D25" s="55" t="s">
        <v>35</v>
      </c>
      <c r="E25" s="56"/>
      <c r="F25" s="57"/>
      <c r="G25" s="39" t="s">
        <v>64</v>
      </c>
      <c r="H25" s="55" t="s">
        <v>35</v>
      </c>
      <c r="I25" s="57"/>
      <c r="J25" s="39" t="s">
        <v>68</v>
      </c>
      <c r="K25" s="41" t="s">
        <v>35</v>
      </c>
      <c r="L25" s="42"/>
      <c r="M25" s="42"/>
      <c r="N25" s="42"/>
      <c r="O25" s="42"/>
      <c r="P25" s="42"/>
      <c r="Q25" s="42"/>
      <c r="R25" s="42"/>
      <c r="S25" s="43"/>
    </row>
    <row r="26" spans="1:19" s="4" customFormat="1" ht="38.25" customHeight="1" x14ac:dyDescent="0.25">
      <c r="B26" s="59"/>
      <c r="C26" s="40"/>
      <c r="D26" s="27" t="s">
        <v>5</v>
      </c>
      <c r="E26" s="27" t="s">
        <v>6</v>
      </c>
      <c r="F26" s="26" t="s">
        <v>65</v>
      </c>
      <c r="G26" s="40"/>
      <c r="H26" s="26" t="s">
        <v>67</v>
      </c>
      <c r="I26" s="26" t="s">
        <v>78</v>
      </c>
      <c r="J26" s="40"/>
      <c r="K26" s="26" t="s">
        <v>79</v>
      </c>
      <c r="L26" s="27" t="s">
        <v>9</v>
      </c>
      <c r="M26" s="27" t="s">
        <v>10</v>
      </c>
      <c r="N26" s="27" t="s">
        <v>11</v>
      </c>
      <c r="O26" s="27" t="s">
        <v>12</v>
      </c>
      <c r="P26" s="27" t="s">
        <v>13</v>
      </c>
      <c r="Q26" s="27" t="s">
        <v>14</v>
      </c>
      <c r="R26" s="27" t="s">
        <v>15</v>
      </c>
      <c r="S26" s="27" t="s">
        <v>16</v>
      </c>
    </row>
    <row r="27" spans="1:19" s="4" customFormat="1" ht="32.25" customHeight="1" x14ac:dyDescent="0.25">
      <c r="B27" s="8" t="s">
        <v>74</v>
      </c>
      <c r="C27" s="14">
        <v>230</v>
      </c>
      <c r="D27" s="15">
        <v>45</v>
      </c>
      <c r="E27" s="15">
        <v>157</v>
      </c>
      <c r="F27" s="15">
        <v>107</v>
      </c>
      <c r="G27" s="15" t="s">
        <v>40</v>
      </c>
      <c r="H27" s="15" t="s">
        <v>40</v>
      </c>
      <c r="I27" s="15" t="s">
        <v>40</v>
      </c>
      <c r="J27" s="15" t="s">
        <v>40</v>
      </c>
      <c r="K27" s="15" t="s">
        <v>40</v>
      </c>
      <c r="L27" s="15" t="s">
        <v>40</v>
      </c>
      <c r="M27" s="15" t="s">
        <v>40</v>
      </c>
      <c r="N27" s="15" t="s">
        <v>40</v>
      </c>
      <c r="O27" s="15" t="s">
        <v>40</v>
      </c>
      <c r="P27" s="15" t="s">
        <v>40</v>
      </c>
      <c r="Q27" s="15" t="s">
        <v>40</v>
      </c>
      <c r="R27" s="15" t="s">
        <v>40</v>
      </c>
      <c r="S27" s="15" t="s">
        <v>40</v>
      </c>
    </row>
    <row r="28" spans="1:19" s="4" customFormat="1" ht="34.5" customHeight="1" x14ac:dyDescent="0.25">
      <c r="B28" s="11" t="s">
        <v>21</v>
      </c>
      <c r="C28" s="9">
        <f>SUM(C27:C27)</f>
        <v>230</v>
      </c>
      <c r="D28" s="10">
        <f>SUM(D27:D27)</f>
        <v>45</v>
      </c>
      <c r="E28" s="10">
        <f>SUM(E27:E27)</f>
        <v>157</v>
      </c>
      <c r="F28" s="10">
        <f>SUM(F27:F27)</f>
        <v>107</v>
      </c>
      <c r="G28" s="10" t="s">
        <v>40</v>
      </c>
      <c r="H28" s="10" t="s">
        <v>40</v>
      </c>
      <c r="I28" s="10" t="s">
        <v>40</v>
      </c>
      <c r="J28" s="10" t="s">
        <v>40</v>
      </c>
      <c r="K28" s="10" t="s">
        <v>40</v>
      </c>
      <c r="L28" s="10" t="s">
        <v>40</v>
      </c>
      <c r="M28" s="10" t="s">
        <v>40</v>
      </c>
      <c r="N28" s="10" t="s">
        <v>40</v>
      </c>
      <c r="O28" s="10" t="s">
        <v>40</v>
      </c>
      <c r="P28" s="10" t="s">
        <v>40</v>
      </c>
      <c r="Q28" s="10" t="s">
        <v>40</v>
      </c>
      <c r="R28" s="10" t="s">
        <v>40</v>
      </c>
      <c r="S28" s="10" t="s">
        <v>40</v>
      </c>
    </row>
    <row r="29" spans="1:19" s="4" customFormat="1" ht="15" customHeight="1" x14ac:dyDescent="0.25">
      <c r="B29" s="12"/>
      <c r="C29" s="13"/>
      <c r="D29" s="13"/>
      <c r="E29" s="6"/>
    </row>
    <row r="30" spans="1:19" s="4" customFormat="1" ht="30" customHeight="1" x14ac:dyDescent="0.25">
      <c r="A30" s="7"/>
      <c r="B30" s="44" t="s">
        <v>71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s="4" customFormat="1" ht="30" customHeight="1" x14ac:dyDescent="0.25">
      <c r="B31" s="59" t="s">
        <v>4</v>
      </c>
      <c r="C31" s="39" t="s">
        <v>66</v>
      </c>
      <c r="D31" s="55" t="s">
        <v>35</v>
      </c>
      <c r="E31" s="56"/>
      <c r="F31" s="57"/>
      <c r="G31" s="39" t="s">
        <v>64</v>
      </c>
      <c r="H31" s="55" t="s">
        <v>35</v>
      </c>
      <c r="I31" s="57"/>
      <c r="J31" s="39" t="s">
        <v>68</v>
      </c>
      <c r="K31" s="55" t="s">
        <v>35</v>
      </c>
      <c r="L31" s="56"/>
      <c r="M31" s="56"/>
      <c r="N31" s="56"/>
      <c r="O31" s="56"/>
      <c r="P31" s="56"/>
      <c r="Q31" s="56"/>
      <c r="R31" s="56"/>
      <c r="S31" s="57"/>
    </row>
    <row r="32" spans="1:19" s="4" customFormat="1" ht="42.75" customHeight="1" x14ac:dyDescent="0.25">
      <c r="B32" s="59"/>
      <c r="C32" s="40"/>
      <c r="D32" s="27" t="s">
        <v>5</v>
      </c>
      <c r="E32" s="27" t="s">
        <v>6</v>
      </c>
      <c r="F32" s="26" t="s">
        <v>65</v>
      </c>
      <c r="G32" s="40"/>
      <c r="H32" s="26" t="s">
        <v>67</v>
      </c>
      <c r="I32" s="26" t="s">
        <v>78</v>
      </c>
      <c r="J32" s="40"/>
      <c r="K32" s="26" t="s">
        <v>79</v>
      </c>
      <c r="L32" s="27" t="s">
        <v>9</v>
      </c>
      <c r="M32" s="27" t="s">
        <v>10</v>
      </c>
      <c r="N32" s="27" t="s">
        <v>11</v>
      </c>
      <c r="O32" s="27" t="s">
        <v>12</v>
      </c>
      <c r="P32" s="27" t="s">
        <v>13</v>
      </c>
      <c r="Q32" s="27" t="s">
        <v>14</v>
      </c>
      <c r="R32" s="27" t="s">
        <v>15</v>
      </c>
      <c r="S32" s="27" t="s">
        <v>16</v>
      </c>
    </row>
    <row r="33" spans="1:19" s="4" customFormat="1" ht="27.95" customHeight="1" x14ac:dyDescent="0.25">
      <c r="B33" s="16" t="s">
        <v>25</v>
      </c>
      <c r="C33" s="9">
        <v>5740</v>
      </c>
      <c r="D33" s="10">
        <v>2381</v>
      </c>
      <c r="E33" s="10">
        <v>2479</v>
      </c>
      <c r="F33" s="10">
        <v>900</v>
      </c>
      <c r="G33" s="9">
        <v>2714</v>
      </c>
      <c r="H33" s="10">
        <v>2156</v>
      </c>
      <c r="I33" s="10">
        <v>802</v>
      </c>
      <c r="J33" s="9">
        <v>19063</v>
      </c>
      <c r="K33" s="10">
        <v>1684</v>
      </c>
      <c r="L33" s="10">
        <v>2747</v>
      </c>
      <c r="M33" s="10">
        <v>2535</v>
      </c>
      <c r="N33" s="10">
        <v>2556</v>
      </c>
      <c r="O33" s="10">
        <v>2938</v>
      </c>
      <c r="P33" s="10">
        <v>2659</v>
      </c>
      <c r="Q33" s="10">
        <v>2367</v>
      </c>
      <c r="R33" s="10">
        <v>2394</v>
      </c>
      <c r="S33" s="10">
        <v>2254</v>
      </c>
    </row>
    <row r="34" spans="1:19" s="4" customFormat="1" ht="27.95" customHeight="1" x14ac:dyDescent="0.25">
      <c r="B34" s="19" t="s">
        <v>38</v>
      </c>
      <c r="C34" s="9">
        <v>2296</v>
      </c>
      <c r="D34" s="10">
        <v>1129</v>
      </c>
      <c r="E34" s="10">
        <v>1104</v>
      </c>
      <c r="F34" s="10">
        <v>438</v>
      </c>
      <c r="G34" s="9">
        <v>1086</v>
      </c>
      <c r="H34" s="10">
        <v>1023</v>
      </c>
      <c r="I34" s="10">
        <v>445</v>
      </c>
      <c r="J34" s="9">
        <v>7625</v>
      </c>
      <c r="K34" s="10">
        <v>835</v>
      </c>
      <c r="L34" s="10">
        <v>1445</v>
      </c>
      <c r="M34" s="10">
        <v>1276</v>
      </c>
      <c r="N34" s="10">
        <v>1119</v>
      </c>
      <c r="O34" s="10">
        <v>1385</v>
      </c>
      <c r="P34" s="10">
        <v>1135</v>
      </c>
      <c r="Q34" s="10">
        <v>1006</v>
      </c>
      <c r="R34" s="10">
        <v>1003</v>
      </c>
      <c r="S34" s="10">
        <v>799</v>
      </c>
    </row>
    <row r="35" spans="1:19" s="4" customFormat="1" ht="27.95" customHeight="1" x14ac:dyDescent="0.25">
      <c r="B35" s="8" t="s">
        <v>26</v>
      </c>
      <c r="C35" s="9" t="s">
        <v>40</v>
      </c>
      <c r="D35" s="20" t="s">
        <v>40</v>
      </c>
      <c r="E35" s="20" t="s">
        <v>40</v>
      </c>
      <c r="F35" s="20" t="s">
        <v>40</v>
      </c>
      <c r="G35" s="9" t="s">
        <v>40</v>
      </c>
      <c r="H35" s="10" t="s">
        <v>40</v>
      </c>
      <c r="I35" s="10" t="s">
        <v>40</v>
      </c>
      <c r="J35" s="9">
        <v>4529</v>
      </c>
      <c r="K35" s="10">
        <v>80</v>
      </c>
      <c r="L35" s="10">
        <v>568</v>
      </c>
      <c r="M35" s="10">
        <v>574</v>
      </c>
      <c r="N35" s="10">
        <v>491</v>
      </c>
      <c r="O35" s="10">
        <v>1164</v>
      </c>
      <c r="P35" s="10">
        <v>934</v>
      </c>
      <c r="Q35" s="10">
        <v>594</v>
      </c>
      <c r="R35" s="10">
        <v>605</v>
      </c>
      <c r="S35" s="10">
        <v>481</v>
      </c>
    </row>
    <row r="36" spans="1:19" s="4" customFormat="1" ht="27.95" customHeight="1" x14ac:dyDescent="0.25">
      <c r="B36" s="16" t="s">
        <v>27</v>
      </c>
      <c r="C36" s="9">
        <v>301</v>
      </c>
      <c r="D36" s="10">
        <v>473</v>
      </c>
      <c r="E36" s="10">
        <v>472</v>
      </c>
      <c r="F36" s="10">
        <v>249</v>
      </c>
      <c r="G36" s="9">
        <v>167</v>
      </c>
      <c r="H36" s="10">
        <v>718</v>
      </c>
      <c r="I36" s="10">
        <v>183</v>
      </c>
      <c r="J36" s="9">
        <v>999</v>
      </c>
      <c r="K36" s="10">
        <v>37</v>
      </c>
      <c r="L36" s="10">
        <v>31</v>
      </c>
      <c r="M36" s="10">
        <v>76</v>
      </c>
      <c r="N36" s="10">
        <v>63</v>
      </c>
      <c r="O36" s="10">
        <v>45</v>
      </c>
      <c r="P36" s="10">
        <v>46</v>
      </c>
      <c r="Q36" s="10">
        <v>51</v>
      </c>
      <c r="R36" s="10">
        <v>57</v>
      </c>
      <c r="S36" s="10">
        <v>50</v>
      </c>
    </row>
    <row r="37" spans="1:19" s="4" customFormat="1" ht="27.95" customHeight="1" x14ac:dyDescent="0.25">
      <c r="B37" s="11" t="s">
        <v>21</v>
      </c>
      <c r="C37" s="9">
        <f t="shared" ref="C37:S37" si="2">SUM(C33:C36)</f>
        <v>8337</v>
      </c>
      <c r="D37" s="10">
        <f t="shared" si="2"/>
        <v>3983</v>
      </c>
      <c r="E37" s="10">
        <f t="shared" si="2"/>
        <v>4055</v>
      </c>
      <c r="F37" s="10">
        <f t="shared" si="2"/>
        <v>1587</v>
      </c>
      <c r="G37" s="9">
        <f>SUM(G33:G36)</f>
        <v>3967</v>
      </c>
      <c r="H37" s="10">
        <f>SUM(H33:H36)</f>
        <v>3897</v>
      </c>
      <c r="I37" s="10">
        <f>SUM(I33:I36)</f>
        <v>1430</v>
      </c>
      <c r="J37" s="9">
        <f>SUM(J33:J36)</f>
        <v>32216</v>
      </c>
      <c r="K37" s="10">
        <f t="shared" si="2"/>
        <v>2636</v>
      </c>
      <c r="L37" s="10">
        <f t="shared" si="2"/>
        <v>4791</v>
      </c>
      <c r="M37" s="10">
        <f t="shared" si="2"/>
        <v>4461</v>
      </c>
      <c r="N37" s="10">
        <f t="shared" si="2"/>
        <v>4229</v>
      </c>
      <c r="O37" s="10">
        <f t="shared" si="2"/>
        <v>5532</v>
      </c>
      <c r="P37" s="10">
        <f t="shared" si="2"/>
        <v>4774</v>
      </c>
      <c r="Q37" s="10">
        <f t="shared" si="2"/>
        <v>4018</v>
      </c>
      <c r="R37" s="10">
        <f t="shared" si="2"/>
        <v>4059</v>
      </c>
      <c r="S37" s="10">
        <f t="shared" si="2"/>
        <v>3584</v>
      </c>
    </row>
    <row r="38" spans="1:19" ht="15" customHeight="1" x14ac:dyDescent="0.25"/>
    <row r="39" spans="1:19" s="4" customFormat="1" ht="30" customHeight="1" x14ac:dyDescent="0.25">
      <c r="A39" s="7"/>
      <c r="B39" s="35" t="s">
        <v>72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s="4" customFormat="1" ht="30" customHeight="1" x14ac:dyDescent="0.25">
      <c r="B40" s="37" t="s">
        <v>4</v>
      </c>
      <c r="C40" s="39" t="s">
        <v>66</v>
      </c>
      <c r="D40" s="41" t="s">
        <v>35</v>
      </c>
      <c r="E40" s="42"/>
      <c r="F40" s="43"/>
      <c r="G40" s="39" t="s">
        <v>64</v>
      </c>
      <c r="H40" s="41" t="s">
        <v>35</v>
      </c>
      <c r="I40" s="43"/>
      <c r="J40" s="39" t="s">
        <v>68</v>
      </c>
      <c r="K40" s="55" t="s">
        <v>35</v>
      </c>
      <c r="L40" s="56"/>
      <c r="M40" s="56"/>
      <c r="N40" s="56"/>
      <c r="O40" s="56"/>
      <c r="P40" s="56"/>
      <c r="Q40" s="56"/>
      <c r="R40" s="56"/>
      <c r="S40" s="57"/>
    </row>
    <row r="41" spans="1:19" s="4" customFormat="1" ht="41.25" customHeight="1" x14ac:dyDescent="0.25">
      <c r="B41" s="38"/>
      <c r="C41" s="40"/>
      <c r="D41" s="27" t="s">
        <v>5</v>
      </c>
      <c r="E41" s="27" t="s">
        <v>6</v>
      </c>
      <c r="F41" s="26" t="s">
        <v>65</v>
      </c>
      <c r="G41" s="40"/>
      <c r="H41" s="26" t="s">
        <v>67</v>
      </c>
      <c r="I41" s="26" t="s">
        <v>78</v>
      </c>
      <c r="J41" s="40"/>
      <c r="K41" s="26" t="s">
        <v>79</v>
      </c>
      <c r="L41" s="27" t="s">
        <v>9</v>
      </c>
      <c r="M41" s="27" t="s">
        <v>10</v>
      </c>
      <c r="N41" s="27" t="s">
        <v>11</v>
      </c>
      <c r="O41" s="27" t="s">
        <v>12</v>
      </c>
      <c r="P41" s="27" t="s">
        <v>13</v>
      </c>
      <c r="Q41" s="27" t="s">
        <v>14</v>
      </c>
      <c r="R41" s="27" t="s">
        <v>15</v>
      </c>
      <c r="S41" s="27" t="s">
        <v>16</v>
      </c>
    </row>
    <row r="42" spans="1:19" s="6" customFormat="1" ht="27.95" customHeight="1" x14ac:dyDescent="0.25">
      <c r="B42" s="8" t="s">
        <v>28</v>
      </c>
      <c r="C42" s="17">
        <v>23</v>
      </c>
      <c r="D42" s="15">
        <v>1</v>
      </c>
      <c r="E42" s="15">
        <v>1</v>
      </c>
      <c r="F42" s="15">
        <v>1</v>
      </c>
      <c r="G42" s="31">
        <v>11</v>
      </c>
      <c r="H42" s="15">
        <v>4</v>
      </c>
      <c r="I42" s="15">
        <v>0</v>
      </c>
      <c r="J42" s="31">
        <v>114</v>
      </c>
      <c r="K42" s="15">
        <v>0</v>
      </c>
      <c r="L42" s="15">
        <v>0</v>
      </c>
      <c r="M42" s="15">
        <v>0</v>
      </c>
      <c r="N42" s="15">
        <v>1</v>
      </c>
      <c r="O42" s="15">
        <v>3</v>
      </c>
      <c r="P42" s="15">
        <v>0</v>
      </c>
      <c r="Q42" s="15">
        <v>1</v>
      </c>
      <c r="R42" s="15">
        <v>1</v>
      </c>
      <c r="S42" s="15">
        <v>2</v>
      </c>
    </row>
    <row r="43" spans="1:19" s="6" customFormat="1" ht="27.95" customHeight="1" x14ac:dyDescent="0.25">
      <c r="B43" s="8" t="s">
        <v>29</v>
      </c>
      <c r="C43" s="17">
        <v>23</v>
      </c>
      <c r="D43" s="15">
        <v>3</v>
      </c>
      <c r="E43" s="15">
        <v>2</v>
      </c>
      <c r="F43" s="15">
        <v>0</v>
      </c>
      <c r="G43" s="31">
        <v>11</v>
      </c>
      <c r="H43" s="15">
        <v>4</v>
      </c>
      <c r="I43" s="15">
        <v>1</v>
      </c>
      <c r="J43" s="31">
        <v>114</v>
      </c>
      <c r="K43" s="15">
        <v>3</v>
      </c>
      <c r="L43" s="15">
        <v>3</v>
      </c>
      <c r="M43" s="15">
        <v>3</v>
      </c>
      <c r="N43" s="15">
        <v>3</v>
      </c>
      <c r="O43" s="15">
        <v>5</v>
      </c>
      <c r="P43" s="15">
        <v>1</v>
      </c>
      <c r="Q43" s="15">
        <v>2</v>
      </c>
      <c r="R43" s="15">
        <v>10</v>
      </c>
      <c r="S43" s="15">
        <v>4</v>
      </c>
    </row>
    <row r="44" spans="1:19" s="6" customFormat="1" ht="27.95" customHeight="1" x14ac:dyDescent="0.25">
      <c r="B44" s="8" t="s">
        <v>30</v>
      </c>
      <c r="C44" s="17">
        <v>46</v>
      </c>
      <c r="D44" s="15">
        <v>22</v>
      </c>
      <c r="E44" s="15">
        <v>25</v>
      </c>
      <c r="F44" s="15">
        <v>2</v>
      </c>
      <c r="G44" s="31">
        <v>43</v>
      </c>
      <c r="H44" s="15">
        <v>16</v>
      </c>
      <c r="I44" s="15">
        <v>10</v>
      </c>
      <c r="J44" s="31">
        <v>305</v>
      </c>
      <c r="K44" s="15">
        <v>12</v>
      </c>
      <c r="L44" s="15">
        <v>28</v>
      </c>
      <c r="M44" s="15">
        <v>32</v>
      </c>
      <c r="N44" s="15">
        <v>26</v>
      </c>
      <c r="O44" s="15">
        <v>32</v>
      </c>
      <c r="P44" s="15">
        <v>35</v>
      </c>
      <c r="Q44" s="15">
        <v>31</v>
      </c>
      <c r="R44" s="15">
        <v>31</v>
      </c>
      <c r="S44" s="15">
        <v>24</v>
      </c>
    </row>
    <row r="45" spans="1:19" s="6" customFormat="1" ht="27.95" customHeight="1" x14ac:dyDescent="0.25">
      <c r="B45" s="8" t="s">
        <v>31</v>
      </c>
      <c r="C45" s="17">
        <v>184</v>
      </c>
      <c r="D45" s="15">
        <v>75</v>
      </c>
      <c r="E45" s="15">
        <v>63</v>
      </c>
      <c r="F45" s="15">
        <v>16</v>
      </c>
      <c r="G45" s="31">
        <v>54</v>
      </c>
      <c r="H45" s="15">
        <v>27</v>
      </c>
      <c r="I45" s="15">
        <v>13</v>
      </c>
      <c r="J45" s="31">
        <v>610</v>
      </c>
      <c r="K45" s="15">
        <v>22</v>
      </c>
      <c r="L45" s="15">
        <v>60</v>
      </c>
      <c r="M45" s="15">
        <v>47</v>
      </c>
      <c r="N45" s="15">
        <v>58</v>
      </c>
      <c r="O45" s="15">
        <v>62</v>
      </c>
      <c r="P45" s="15">
        <v>76</v>
      </c>
      <c r="Q45" s="15">
        <v>60</v>
      </c>
      <c r="R45" s="15">
        <v>27</v>
      </c>
      <c r="S45" s="15">
        <v>35</v>
      </c>
    </row>
    <row r="46" spans="1:19" s="6" customFormat="1" ht="27.95" customHeight="1" x14ac:dyDescent="0.25">
      <c r="B46" s="19" t="s">
        <v>39</v>
      </c>
      <c r="C46" s="17">
        <v>184</v>
      </c>
      <c r="D46" s="15">
        <v>122</v>
      </c>
      <c r="E46" s="15">
        <v>106</v>
      </c>
      <c r="F46" s="15">
        <v>30</v>
      </c>
      <c r="G46" s="31">
        <v>108</v>
      </c>
      <c r="H46" s="15">
        <v>55</v>
      </c>
      <c r="I46" s="15">
        <v>20</v>
      </c>
      <c r="J46" s="31">
        <v>610</v>
      </c>
      <c r="K46" s="15">
        <v>40</v>
      </c>
      <c r="L46" s="15">
        <v>85</v>
      </c>
      <c r="M46" s="15">
        <v>77</v>
      </c>
      <c r="N46" s="15">
        <v>89</v>
      </c>
      <c r="O46" s="15">
        <v>84</v>
      </c>
      <c r="P46" s="15">
        <v>101</v>
      </c>
      <c r="Q46" s="15">
        <v>129</v>
      </c>
      <c r="R46" s="15">
        <v>110</v>
      </c>
      <c r="S46" s="15">
        <v>102</v>
      </c>
    </row>
    <row r="47" spans="1:19" s="6" customFormat="1" ht="27.95" customHeight="1" x14ac:dyDescent="0.25">
      <c r="B47" s="8" t="s">
        <v>34</v>
      </c>
      <c r="C47" s="17">
        <v>344</v>
      </c>
      <c r="D47" s="15">
        <v>112</v>
      </c>
      <c r="E47" s="15">
        <v>93</v>
      </c>
      <c r="F47" s="15">
        <v>72</v>
      </c>
      <c r="G47" s="31">
        <v>163</v>
      </c>
      <c r="H47" s="15">
        <v>37</v>
      </c>
      <c r="I47" s="15">
        <v>29</v>
      </c>
      <c r="J47" s="31">
        <v>1525</v>
      </c>
      <c r="K47" s="15">
        <v>95</v>
      </c>
      <c r="L47" s="15">
        <v>127</v>
      </c>
      <c r="M47" s="15">
        <v>163</v>
      </c>
      <c r="N47" s="15">
        <v>121</v>
      </c>
      <c r="O47" s="15">
        <v>194</v>
      </c>
      <c r="P47" s="15">
        <v>147</v>
      </c>
      <c r="Q47" s="15">
        <v>154</v>
      </c>
      <c r="R47" s="15">
        <v>134</v>
      </c>
      <c r="S47" s="15">
        <v>149</v>
      </c>
    </row>
    <row r="48" spans="1:19" s="6" customFormat="1" ht="27.95" customHeight="1" x14ac:dyDescent="0.25">
      <c r="B48" s="8" t="s">
        <v>32</v>
      </c>
      <c r="C48" s="17">
        <v>253</v>
      </c>
      <c r="D48" s="15">
        <v>67</v>
      </c>
      <c r="E48" s="15">
        <v>56</v>
      </c>
      <c r="F48" s="15">
        <v>15</v>
      </c>
      <c r="G48" s="31">
        <v>108</v>
      </c>
      <c r="H48" s="15">
        <v>30</v>
      </c>
      <c r="I48" s="15">
        <v>10</v>
      </c>
      <c r="J48" s="31">
        <v>839</v>
      </c>
      <c r="K48" s="15">
        <v>25</v>
      </c>
      <c r="L48" s="15">
        <v>35</v>
      </c>
      <c r="M48" s="15">
        <v>49</v>
      </c>
      <c r="N48" s="15">
        <v>59</v>
      </c>
      <c r="O48" s="15">
        <v>86</v>
      </c>
      <c r="P48" s="15">
        <v>85</v>
      </c>
      <c r="Q48" s="15">
        <v>67</v>
      </c>
      <c r="R48" s="15">
        <v>80</v>
      </c>
      <c r="S48" s="15">
        <v>102</v>
      </c>
    </row>
    <row r="49" spans="2:23" s="6" customFormat="1" ht="27.95" customHeight="1" x14ac:dyDescent="0.25">
      <c r="B49" s="8" t="s">
        <v>33</v>
      </c>
      <c r="C49" s="17">
        <v>459</v>
      </c>
      <c r="D49" s="15">
        <v>422</v>
      </c>
      <c r="E49" s="15">
        <v>411</v>
      </c>
      <c r="F49" s="15">
        <v>153</v>
      </c>
      <c r="G49" s="31">
        <v>217</v>
      </c>
      <c r="H49" s="15">
        <v>304</v>
      </c>
      <c r="I49" s="15">
        <v>118</v>
      </c>
      <c r="J49" s="31">
        <v>1525</v>
      </c>
      <c r="K49" s="15">
        <v>273</v>
      </c>
      <c r="L49" s="15">
        <v>398</v>
      </c>
      <c r="M49" s="15">
        <v>403</v>
      </c>
      <c r="N49" s="15">
        <v>395</v>
      </c>
      <c r="O49" s="15">
        <v>499</v>
      </c>
      <c r="P49" s="15">
        <v>455</v>
      </c>
      <c r="Q49" s="15">
        <v>450</v>
      </c>
      <c r="R49" s="15">
        <v>452</v>
      </c>
      <c r="S49" s="15">
        <v>413</v>
      </c>
    </row>
    <row r="50" spans="2:23" s="4" customFormat="1" ht="27.95" customHeight="1" x14ac:dyDescent="0.25">
      <c r="B50" s="11" t="s">
        <v>21</v>
      </c>
      <c r="C50" s="9">
        <f t="shared" ref="C50:S50" si="3">SUM(C42:C49)</f>
        <v>1516</v>
      </c>
      <c r="D50" s="10">
        <f t="shared" si="3"/>
        <v>824</v>
      </c>
      <c r="E50" s="10">
        <f t="shared" si="3"/>
        <v>757</v>
      </c>
      <c r="F50" s="10">
        <f t="shared" si="3"/>
        <v>289</v>
      </c>
      <c r="G50" s="9">
        <f>SUM(G42:G49)</f>
        <v>715</v>
      </c>
      <c r="H50" s="10">
        <f>SUM(H42:H49)</f>
        <v>477</v>
      </c>
      <c r="I50" s="10">
        <f>SUM(I42:I49)</f>
        <v>201</v>
      </c>
      <c r="J50" s="9">
        <f>SUM(J42:J49)</f>
        <v>5642</v>
      </c>
      <c r="K50" s="10">
        <f t="shared" si="3"/>
        <v>470</v>
      </c>
      <c r="L50" s="10">
        <f t="shared" si="3"/>
        <v>736</v>
      </c>
      <c r="M50" s="10">
        <f t="shared" si="3"/>
        <v>774</v>
      </c>
      <c r="N50" s="10">
        <f t="shared" si="3"/>
        <v>752</v>
      </c>
      <c r="O50" s="10">
        <f t="shared" si="3"/>
        <v>965</v>
      </c>
      <c r="P50" s="10">
        <f t="shared" si="3"/>
        <v>900</v>
      </c>
      <c r="Q50" s="10">
        <f t="shared" si="3"/>
        <v>894</v>
      </c>
      <c r="R50" s="10">
        <f t="shared" si="3"/>
        <v>845</v>
      </c>
      <c r="S50" s="10">
        <f t="shared" si="3"/>
        <v>831</v>
      </c>
    </row>
    <row r="51" spans="2:23" s="4" customFormat="1" ht="30" customHeight="1" x14ac:dyDescent="0.25">
      <c r="B51" s="12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23" s="4" customFormat="1" ht="30" customHeight="1" x14ac:dyDescent="0.25">
      <c r="B52" s="44" t="s">
        <v>73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2:23" s="3" customFormat="1" ht="30" customHeight="1" x14ac:dyDescent="0.2">
      <c r="B53" s="46" t="s">
        <v>4</v>
      </c>
      <c r="C53" s="47"/>
      <c r="D53" s="47"/>
      <c r="E53" s="47"/>
      <c r="F53" s="48"/>
      <c r="G53" s="70" t="s">
        <v>35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2"/>
      <c r="T53" s="28"/>
      <c r="U53" s="28"/>
      <c r="V53" s="28"/>
      <c r="W53" s="28"/>
    </row>
    <row r="54" spans="2:23" s="3" customFormat="1" ht="104.25" customHeight="1" x14ac:dyDescent="0.2">
      <c r="B54" s="49"/>
      <c r="C54" s="50"/>
      <c r="D54" s="50"/>
      <c r="E54" s="50"/>
      <c r="F54" s="51"/>
      <c r="G54" s="34" t="s">
        <v>69</v>
      </c>
      <c r="H54" s="29" t="s">
        <v>5</v>
      </c>
      <c r="I54" s="29" t="s">
        <v>6</v>
      </c>
      <c r="J54" s="29" t="s">
        <v>7</v>
      </c>
      <c r="K54" s="29" t="s">
        <v>8</v>
      </c>
      <c r="L54" s="29" t="s">
        <v>9</v>
      </c>
      <c r="M54" s="29" t="s">
        <v>10</v>
      </c>
      <c r="N54" s="29" t="s">
        <v>11</v>
      </c>
      <c r="O54" s="29" t="s">
        <v>12</v>
      </c>
      <c r="P54" s="29" t="s">
        <v>13</v>
      </c>
      <c r="Q54" s="29" t="s">
        <v>14</v>
      </c>
      <c r="R54" s="29" t="s">
        <v>15</v>
      </c>
      <c r="S54" s="29" t="s">
        <v>16</v>
      </c>
    </row>
    <row r="55" spans="2:23" s="3" customFormat="1" ht="26.25" customHeight="1" x14ac:dyDescent="0.2">
      <c r="B55" s="52" t="s">
        <v>41</v>
      </c>
      <c r="C55" s="53"/>
      <c r="D55" s="53"/>
      <c r="E55" s="53"/>
      <c r="F55" s="54"/>
      <c r="G55" s="9" t="s">
        <v>57</v>
      </c>
      <c r="H55" s="22">
        <f>'[1]Base - DESEMPENHO'!C$4</f>
        <v>0.85389999999999999</v>
      </c>
      <c r="I55" s="22">
        <f>'[1]Base - DESEMPENHO'!D$4</f>
        <v>1.0094363682733996</v>
      </c>
      <c r="J55" s="22">
        <f>'[1]Base - DESEMPENHO'!E$4</f>
        <v>1.0480074574691214</v>
      </c>
      <c r="K55" s="22">
        <f>'[1]Base - DESEMPENHO'!F$4</f>
        <v>1.031405782652044</v>
      </c>
      <c r="L55" s="22">
        <f>'[1]Base - DESEMPENHO'!G$4</f>
        <v>1.0122786304604487</v>
      </c>
      <c r="M55" s="22">
        <f>'[1]Base - DESEMPENHO'!H$4</f>
        <v>0.96243425995492116</v>
      </c>
      <c r="N55" s="22">
        <f>'[1]Base - DESEMPENHO'!I$4</f>
        <v>0.94246708922476841</v>
      </c>
      <c r="O55" s="22">
        <f>'[1]Base - DESEMPENHO'!J$4</f>
        <v>0.93862725450901807</v>
      </c>
      <c r="P55" s="22">
        <f>'[1]Base - DESEMPENHO'!K$4</f>
        <v>0.93268472258743096</v>
      </c>
      <c r="Q55" s="22">
        <f>'[1]Base - DESEMPENHO'!L$4</f>
        <v>0.89378109452736321</v>
      </c>
      <c r="R55" s="22">
        <f>'[1]Base - DESEMPENHO'!M$4</f>
        <v>0.87358101135190913</v>
      </c>
      <c r="S55" s="22">
        <f>'[1]Base - DESEMPENHO'!N$4</f>
        <v>0.86848760748609</v>
      </c>
    </row>
    <row r="56" spans="2:23" ht="26.25" customHeight="1" x14ac:dyDescent="0.25">
      <c r="B56" s="52" t="s">
        <v>42</v>
      </c>
      <c r="C56" s="53"/>
      <c r="D56" s="53"/>
      <c r="E56" s="53"/>
      <c r="F56" s="54"/>
      <c r="G56" s="9" t="s">
        <v>58</v>
      </c>
      <c r="H56" s="23">
        <f>'[1]Base - DESEMPENHO'!C$8</f>
        <v>5.0110650069156293</v>
      </c>
      <c r="I56" s="23">
        <f>'[1]Base - DESEMPENHO'!D$8</f>
        <v>4.6729634002361271</v>
      </c>
      <c r="J56" s="23">
        <f>'[1]Base - DESEMPENHO'!E$8</f>
        <v>5.0928652321630805</v>
      </c>
      <c r="K56" s="23">
        <f>'[1]Base - DESEMPENHO'!F$8</f>
        <v>5.0648714810281517</v>
      </c>
      <c r="L56" s="23">
        <f>'[1]Base - DESEMPENHO'!G$8</f>
        <v>4.9965034965034967</v>
      </c>
      <c r="M56" s="23">
        <f>'[1]Base - DESEMPENHO'!H$8</f>
        <v>4.2938547486033523</v>
      </c>
      <c r="N56" s="23">
        <f>'[1]Base - DESEMPENHO'!I$8</f>
        <v>5.2527173913043477</v>
      </c>
      <c r="O56" s="23">
        <f>'[1]Base - DESEMPENHO'!J$8</f>
        <v>4.9629139072847686</v>
      </c>
      <c r="P56" s="23">
        <f>'[1]Base - DESEMPENHO'!K$8</f>
        <v>4.704244031830239</v>
      </c>
      <c r="Q56" s="23">
        <f>'[1]Base - DESEMPENHO'!L$8</f>
        <v>4.8228187919463084</v>
      </c>
      <c r="R56" s="24">
        <f>'[1]Base - DESEMPENHO'!M$8</f>
        <v>4.7290502793296092</v>
      </c>
      <c r="S56" s="24">
        <f>'[1]Base - DESEMPENHO'!N$8</f>
        <v>4.597054886211513</v>
      </c>
    </row>
    <row r="57" spans="2:23" ht="26.25" customHeight="1" x14ac:dyDescent="0.25">
      <c r="B57" s="52" t="s">
        <v>43</v>
      </c>
      <c r="C57" s="53"/>
      <c r="D57" s="53"/>
      <c r="E57" s="53"/>
      <c r="F57" s="54"/>
      <c r="G57" s="9" t="s">
        <v>59</v>
      </c>
      <c r="H57" s="24">
        <f>'[1]Base - DESEMPENHO'!C$12</f>
        <v>20.531678182456961</v>
      </c>
      <c r="I57" s="24">
        <f>'[1]Base - DESEMPENHO'!D$12</f>
        <v>-1.0504458093917155</v>
      </c>
      <c r="J57" s="24">
        <f>'[1]Base - DESEMPENHO'!E$12</f>
        <v>-5.606106870229004</v>
      </c>
      <c r="K57" s="24">
        <f>'[1]Base - DESEMPENHO'!F$12</f>
        <v>-3.7263525305410128</v>
      </c>
      <c r="L57" s="24">
        <f>'[1]Base - DESEMPENHO'!G$12</f>
        <v>-1.4580657907734909</v>
      </c>
      <c r="M57" s="24">
        <f>'[1]Base - DESEMPENHO'!H$12</f>
        <v>4.0319201995012524</v>
      </c>
      <c r="N57" s="24">
        <f>'[1]Base - DESEMPENHO'!I$12</f>
        <v>7.7602122015915116</v>
      </c>
      <c r="O57" s="24">
        <f>'[1]Base - DESEMPENHO'!J$12</f>
        <v>7.8499893458342216</v>
      </c>
      <c r="P57" s="24">
        <f>'[1]Base - DESEMPENHO'!K$12</f>
        <v>8.1392087487938305</v>
      </c>
      <c r="Q57" s="24">
        <f>'[1]Base - DESEMPENHO'!L$12</f>
        <v>13.687894383530997</v>
      </c>
      <c r="R57" s="24">
        <f>'[1]Base - DESEMPENHO'!M$12</f>
        <v>16.42458100558661</v>
      </c>
      <c r="S57" s="24">
        <f>'[1]Base - DESEMPENHO'!N$12</f>
        <v>16.70682730923696</v>
      </c>
    </row>
    <row r="58" spans="2:23" s="3" customFormat="1" ht="28.5" customHeight="1" x14ac:dyDescent="0.2">
      <c r="B58" s="52" t="s">
        <v>44</v>
      </c>
      <c r="C58" s="53"/>
      <c r="D58" s="53"/>
      <c r="E58" s="53"/>
      <c r="F58" s="54"/>
      <c r="G58" s="9" t="s">
        <v>56</v>
      </c>
      <c r="H58" s="22">
        <f>'[1]Base - DESEMPENHO'!C$16</f>
        <v>0</v>
      </c>
      <c r="I58" s="22">
        <f>'[1]Base - DESEMPENHO'!D$16</f>
        <v>2.6666666666666668E-2</v>
      </c>
      <c r="J58" s="22">
        <f>'[1]Base - DESEMPENHO'!E$16</f>
        <v>0</v>
      </c>
      <c r="K58" s="22">
        <f>'[1]Base - DESEMPENHO'!F$16</f>
        <v>1.2500000000000001E-2</v>
      </c>
      <c r="L58" s="22">
        <f>'[1]Base - DESEMPENHO'!G$16</f>
        <v>0.01</v>
      </c>
      <c r="M58" s="22">
        <f>'[1]Base - DESEMPENHO'!H$16</f>
        <v>0.02</v>
      </c>
      <c r="N58" s="22">
        <f>'[1]Base - DESEMPENHO'!I$16</f>
        <v>2.3809523809523808E-2</v>
      </c>
      <c r="O58" s="22">
        <f>'[1]Base - DESEMPENHO'!J$16</f>
        <v>4.716981132075472E-2</v>
      </c>
      <c r="P58" s="22">
        <f>'[1]Base - DESEMPENHO'!K$16</f>
        <v>3.0612244897959183E-2</v>
      </c>
      <c r="Q58" s="22">
        <f>'[1]Base - DESEMPENHO'!L$16</f>
        <v>4.3956043956043959E-2</v>
      </c>
      <c r="R58" s="22">
        <f>'[1]Base - DESEMPENHO'!M$16</f>
        <v>0.02</v>
      </c>
      <c r="S58" s="22">
        <f>'[1]Base - DESEMPENHO'!N$16</f>
        <v>0</v>
      </c>
    </row>
    <row r="59" spans="2:23" s="3" customFormat="1" ht="27.75" customHeight="1" x14ac:dyDescent="0.2">
      <c r="B59" s="52" t="s">
        <v>45</v>
      </c>
      <c r="C59" s="53"/>
      <c r="D59" s="53"/>
      <c r="E59" s="53"/>
      <c r="F59" s="54"/>
      <c r="G59" s="9" t="s">
        <v>60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</row>
    <row r="60" spans="2:23" s="3" customFormat="1" ht="28.5" customHeight="1" x14ac:dyDescent="0.2">
      <c r="B60" s="52" t="s">
        <v>46</v>
      </c>
      <c r="C60" s="53"/>
      <c r="D60" s="53"/>
      <c r="E60" s="53"/>
      <c r="F60" s="54"/>
      <c r="G60" s="9" t="s">
        <v>55</v>
      </c>
      <c r="H60" s="22">
        <f>'[1]Base - DESEMPENHO'!C$24</f>
        <v>0</v>
      </c>
      <c r="I60" s="22">
        <f>'[1]Base - DESEMPENHO'!D$24</f>
        <v>2.5000000000000001E-3</v>
      </c>
      <c r="J60" s="22">
        <f>'[1]Base - DESEMPENHO'!E$24</f>
        <v>1.2254901960784314E-3</v>
      </c>
      <c r="K60" s="22">
        <f>'[1]Base - DESEMPENHO'!F$24</f>
        <v>1.1389521640091116E-3</v>
      </c>
      <c r="L60" s="22">
        <f>'[1]Base - DESEMPENHO'!G$24</f>
        <v>6.9637883008356544E-3</v>
      </c>
      <c r="M60" s="22">
        <f>'[1]Base - DESEMPENHO'!H$24</f>
        <v>2.2935779816513763E-3</v>
      </c>
      <c r="N60" s="22">
        <f>'[1]Base - DESEMPENHO'!I$24</f>
        <v>3.869541182974019E-3</v>
      </c>
      <c r="O60" s="22">
        <f>'[1]Base - DESEMPENHO'!J$24</f>
        <v>4.0253018976423235E-3</v>
      </c>
      <c r="P60" s="22">
        <f>'[1]Base - DESEMPENHO'!K$24</f>
        <v>2.7447392497712718E-3</v>
      </c>
      <c r="Q60" s="22">
        <f>'[1]Base - DESEMPENHO'!L$24</f>
        <v>4.4843049327354259E-3</v>
      </c>
      <c r="R60" s="22">
        <f>'[1]Base - DESEMPENHO'!M$24</f>
        <v>5.2980132450331126E-3</v>
      </c>
      <c r="S60" s="33" t="s">
        <v>53</v>
      </c>
    </row>
    <row r="61" spans="2:23" s="3" customFormat="1" ht="31.5" customHeight="1" x14ac:dyDescent="0.2">
      <c r="B61" s="65" t="s">
        <v>47</v>
      </c>
      <c r="C61" s="66"/>
      <c r="D61" s="66"/>
      <c r="E61" s="66"/>
      <c r="F61" s="67"/>
      <c r="G61" s="9" t="s">
        <v>54</v>
      </c>
      <c r="H61" s="22">
        <f>'[1]Base - DESEMPENHO'!C$28</f>
        <v>0</v>
      </c>
      <c r="I61" s="21">
        <f>'[1]Base - DESEMPENHO'!D$28</f>
        <v>2.2058823529411766E-2</v>
      </c>
      <c r="J61" s="21">
        <f>'[1]Base - DESEMPENHO'!E$28</f>
        <v>4.2553191489361701E-2</v>
      </c>
      <c r="K61" s="21">
        <f>'[1]Base - DESEMPENHO'!F$28</f>
        <v>1.2096774193548387E-2</v>
      </c>
      <c r="L61" s="21">
        <f>'[1]Base - DESEMPENHO'!G$28</f>
        <v>8.8105726872246704E-3</v>
      </c>
      <c r="M61" s="21">
        <f>'[1]Base - DESEMPENHO'!H$28</f>
        <v>2.7777777777777776E-2</v>
      </c>
      <c r="N61" s="21">
        <f>'[1]Base - DESEMPENHO'!I$28</f>
        <v>1.5503875968992248E-2</v>
      </c>
      <c r="O61" s="21">
        <f>'[1]Base - DESEMPENHO'!J$28</f>
        <v>0</v>
      </c>
      <c r="P61" s="21">
        <f>'[1]Base - DESEMPENHO'!K$28</f>
        <v>1.7421602787456445E-2</v>
      </c>
      <c r="Q61" s="21">
        <f>'[1]Base - DESEMPENHO'!L$28</f>
        <v>0</v>
      </c>
      <c r="R61" s="22">
        <f>'[1]Base - DESEMPENHO'!M$28</f>
        <v>0</v>
      </c>
      <c r="S61" s="22">
        <f>'[1]Base - DESEMPENHO'!N$28</f>
        <v>3.5971223021582736E-3</v>
      </c>
    </row>
    <row r="62" spans="2:23" s="3" customFormat="1" ht="31.5" customHeight="1" x14ac:dyDescent="0.2">
      <c r="B62" s="65" t="s">
        <v>48</v>
      </c>
      <c r="C62" s="66"/>
      <c r="D62" s="66"/>
      <c r="E62" s="66"/>
      <c r="F62" s="67"/>
      <c r="G62" s="9" t="s">
        <v>56</v>
      </c>
      <c r="H62" s="21">
        <f>'[1]Base - DESEMPENHO'!C$32</f>
        <v>0.104</v>
      </c>
      <c r="I62" s="21">
        <f>'[1]Base - DESEMPENHO'!D$32</f>
        <v>0.13970588235294118</v>
      </c>
      <c r="J62" s="21">
        <f>'[1]Base - DESEMPENHO'!E$32</f>
        <v>5.9574468085106386E-2</v>
      </c>
      <c r="K62" s="21">
        <f>'[1]Base - DESEMPENHO'!F$32</f>
        <v>6.4516129032258063E-2</v>
      </c>
      <c r="L62" s="21">
        <f>'[1]Base - DESEMPENHO'!G$32</f>
        <v>4.8458149779735685E-2</v>
      </c>
      <c r="M62" s="21">
        <f>'[1]Base - DESEMPENHO'!H$32</f>
        <v>3.8194444444444448E-2</v>
      </c>
      <c r="N62" s="21">
        <f>'[1]Base - DESEMPENHO'!I$32</f>
        <v>3.875968992248062E-2</v>
      </c>
      <c r="O62" s="21">
        <f>'[1]Base - DESEMPENHO'!J$32</f>
        <v>1.935483870967742E-2</v>
      </c>
      <c r="P62" s="21">
        <f>'[1]Base - DESEMPENHO'!K$32</f>
        <v>2.4390243902439025E-2</v>
      </c>
      <c r="Q62" s="22">
        <f>'[1]Base - DESEMPENHO'!L$32</f>
        <v>2.1126760563380281E-2</v>
      </c>
      <c r="R62" s="22">
        <f>'[1]Base - DESEMPENHO'!M$32</f>
        <v>1.4652014652014652E-2</v>
      </c>
      <c r="S62" s="22">
        <f>'[1]Base - DESEMPENHO'!N$32</f>
        <v>2.8776978417266189E-2</v>
      </c>
    </row>
    <row r="63" spans="2:23" s="3" customFormat="1" ht="30.75" customHeight="1" x14ac:dyDescent="0.2">
      <c r="B63" s="52" t="s">
        <v>49</v>
      </c>
      <c r="C63" s="53"/>
      <c r="D63" s="53"/>
      <c r="E63" s="53"/>
      <c r="F63" s="54"/>
      <c r="G63" s="9">
        <v>1</v>
      </c>
      <c r="H63" s="24">
        <f>'[1]Base - DESEMPENHO'!C$36</f>
        <v>1.8117142857142856</v>
      </c>
      <c r="I63" s="24">
        <f>'[1]Base - DESEMPENHO'!D$36</f>
        <v>1.6851428571428571</v>
      </c>
      <c r="J63" s="24">
        <f>'[1]Base - DESEMPENHO'!E$36</f>
        <v>2.0951428571428572</v>
      </c>
      <c r="K63" s="24">
        <f>'[1]Base - DESEMPENHO'!F$36</f>
        <v>1.6942857142857144</v>
      </c>
      <c r="L63" s="24">
        <f>'[1]Base - DESEMPENHO'!G$36</f>
        <v>1.9431428571428571</v>
      </c>
      <c r="M63" s="24">
        <f>'[1]Base - DESEMPENHO'!H$36</f>
        <v>1.6919999999999999</v>
      </c>
      <c r="N63" s="24">
        <f>'[1]Base - DESEMPENHO'!I$36</f>
        <v>1.7371428571428571</v>
      </c>
      <c r="O63" s="24">
        <f>'[1]Base - DESEMPENHO'!J$36</f>
        <v>2.0088571428571429</v>
      </c>
      <c r="P63" s="24">
        <f>'[1]Base - DESEMPENHO'!K$36</f>
        <v>1.7368571428571429</v>
      </c>
      <c r="Q63" s="24">
        <f>'[1]Base - DESEMPENHO'!L$36</f>
        <v>1.5428571428571429</v>
      </c>
      <c r="R63" s="24">
        <f>'[1]Base - DESEMPENHO'!M$36</f>
        <v>1.5902857142857143</v>
      </c>
      <c r="S63" s="24">
        <f>'[1]Base - DESEMPENHO'!N$36</f>
        <v>1.4702857142857142</v>
      </c>
    </row>
    <row r="64" spans="2:23" s="3" customFormat="1" ht="30.75" customHeight="1" x14ac:dyDescent="0.2">
      <c r="B64" s="52" t="s">
        <v>50</v>
      </c>
      <c r="C64" s="53"/>
      <c r="D64" s="53"/>
      <c r="E64" s="53"/>
      <c r="F64" s="54"/>
      <c r="G64" s="9" t="s">
        <v>61</v>
      </c>
      <c r="H64" s="21">
        <f>'[1]Base - DESEMPENHO'!C$40</f>
        <v>1</v>
      </c>
      <c r="I64" s="21">
        <f>'[1]Base - DESEMPENHO'!D$40</f>
        <v>1</v>
      </c>
      <c r="J64" s="21">
        <f>'[1]Base - DESEMPENHO'!E$40</f>
        <v>1</v>
      </c>
      <c r="K64" s="21">
        <f>'[1]Base - DESEMPENHO'!F$40</f>
        <v>1</v>
      </c>
      <c r="L64" s="21">
        <f>'[1]Base - DESEMPENHO'!G$40</f>
        <v>1</v>
      </c>
      <c r="M64" s="21">
        <f>'[1]Base - DESEMPENHO'!H$40</f>
        <v>1</v>
      </c>
      <c r="N64" s="21">
        <f>'[1]Base - DESEMPENHO'!I$40</f>
        <v>1</v>
      </c>
      <c r="O64" s="21">
        <f>'[1]Base - DESEMPENHO'!J$40</f>
        <v>1</v>
      </c>
      <c r="P64" s="21">
        <f>'[1]Base - DESEMPENHO'!K$40</f>
        <v>1</v>
      </c>
      <c r="Q64" s="21">
        <f>'[1]Base - DESEMPENHO'!L$40</f>
        <v>1</v>
      </c>
      <c r="R64" s="22">
        <f>'[1]Base - DESEMPENHO'!M$40</f>
        <v>1</v>
      </c>
      <c r="S64" s="22">
        <f>'[1]Base - DESEMPENHO'!N$40</f>
        <v>1</v>
      </c>
    </row>
    <row r="65" spans="2:25" s="3" customFormat="1" ht="31.5" customHeight="1" x14ac:dyDescent="0.2">
      <c r="B65" s="52" t="s">
        <v>51</v>
      </c>
      <c r="C65" s="53"/>
      <c r="D65" s="53"/>
      <c r="E65" s="53"/>
      <c r="F65" s="54"/>
      <c r="G65" s="9" t="s">
        <v>62</v>
      </c>
      <c r="H65" s="22">
        <f>'[1]Base - DESEMPENHO'!C$44</f>
        <v>1.2373685295937306E-3</v>
      </c>
      <c r="I65" s="22">
        <f>'[1]Base - DESEMPENHO'!D$44</f>
        <v>3.0056577086280058E-3</v>
      </c>
      <c r="J65" s="22">
        <f>'[1]Base - DESEMPENHO'!E$44</f>
        <v>3.4438871003967956E-3</v>
      </c>
      <c r="K65" s="22">
        <f>'[1]Base - DESEMPENHO'!F$44</f>
        <v>2.0448155405981086E-3</v>
      </c>
      <c r="L65" s="22">
        <f>'[1]Base - DESEMPENHO'!G$44</f>
        <v>1.2806146950536258E-3</v>
      </c>
      <c r="M65" s="22">
        <f>'[1]Base - DESEMPENHO'!H$44</f>
        <v>2.3117275717969236E-3</v>
      </c>
      <c r="N65" s="22">
        <f>'[1]Base - DESEMPENHO'!I$44</f>
        <v>1.5398829688943641E-3</v>
      </c>
      <c r="O65" s="22">
        <f>'[1]Base - DESEMPENHO'!J$44</f>
        <v>4.6801872074882997E-3</v>
      </c>
      <c r="P65" s="22">
        <f>'[1]Base - DESEMPENHO'!K$44</f>
        <v>3.546421751386742E-3</v>
      </c>
      <c r="Q65" s="22">
        <f>'[1]Base - DESEMPENHO'!L$44</f>
        <v>5.7514614369224967E-3</v>
      </c>
      <c r="R65" s="22">
        <f>'[1]Base - DESEMPENHO'!M$44</f>
        <v>6.8212824010914054E-3</v>
      </c>
      <c r="S65" s="22">
        <f>'[1]Base - DESEMPENHO'!N$44</f>
        <v>4.0004849072614859E-3</v>
      </c>
    </row>
    <row r="66" spans="2:25" s="3" customFormat="1" ht="36" customHeight="1" x14ac:dyDescent="0.2">
      <c r="B66" s="52" t="s">
        <v>52</v>
      </c>
      <c r="C66" s="53"/>
      <c r="D66" s="53"/>
      <c r="E66" s="53"/>
      <c r="F66" s="54"/>
      <c r="G66" s="9" t="s">
        <v>63</v>
      </c>
      <c r="H66" s="25">
        <f>'[1]Base - DESEMPENHO'!C$48</f>
        <v>1</v>
      </c>
      <c r="I66" s="25">
        <f>'[1]Base - DESEMPENHO'!D$48</f>
        <v>1</v>
      </c>
      <c r="J66" s="25">
        <f>'[1]Base - DESEMPENHO'!E$48</f>
        <v>1</v>
      </c>
      <c r="K66" s="25">
        <f>'[1]Base - DESEMPENHO'!F$48</f>
        <v>1</v>
      </c>
      <c r="L66" s="25">
        <f>'[1]Base - DESEMPENHO'!G$48</f>
        <v>1</v>
      </c>
      <c r="M66" s="25">
        <f>'[1]Base - DESEMPENHO'!H$48</f>
        <v>1</v>
      </c>
      <c r="N66" s="25">
        <f>'[1]Base - DESEMPENHO'!I$48</f>
        <v>1</v>
      </c>
      <c r="O66" s="25">
        <f>'[1]Base - DESEMPENHO'!J$48</f>
        <v>1</v>
      </c>
      <c r="P66" s="25">
        <f>'[1]Base - DESEMPENHO'!K$48</f>
        <v>1</v>
      </c>
      <c r="Q66" s="25">
        <f>'[1]Base - DESEMPENHO'!L$48</f>
        <v>1</v>
      </c>
      <c r="R66" s="22">
        <f>'[1]Base - DESEMPENHO'!M$48</f>
        <v>1</v>
      </c>
      <c r="S66" s="22">
        <f>'[1]Base - DESEMPENHO'!N$48</f>
        <v>1</v>
      </c>
    </row>
    <row r="68" spans="2:25" ht="15.75" x14ac:dyDescent="0.25">
      <c r="B68" s="12"/>
      <c r="C68" s="18"/>
      <c r="D68" s="18"/>
      <c r="E68" s="18"/>
      <c r="F68" s="18"/>
      <c r="G68" s="18"/>
      <c r="H68" s="18"/>
      <c r="I68" s="18"/>
      <c r="J68" s="18"/>
      <c r="K68" s="68" t="s">
        <v>77</v>
      </c>
      <c r="L68" s="68"/>
      <c r="M68" s="68"/>
      <c r="N68" s="68"/>
      <c r="O68" s="68"/>
      <c r="P68" s="68"/>
      <c r="Q68" s="68"/>
      <c r="R68" s="68"/>
      <c r="S68" s="68"/>
    </row>
    <row r="69" spans="2:25" ht="15.75" x14ac:dyDescent="0.25">
      <c r="B69" s="12"/>
      <c r="C69" s="18"/>
      <c r="D69" s="18"/>
      <c r="E69" s="18"/>
      <c r="F69" s="18"/>
      <c r="G69" s="18"/>
      <c r="H69" s="18"/>
      <c r="I69" s="18"/>
      <c r="J69" s="18"/>
      <c r="K69" s="30"/>
      <c r="L69" s="30"/>
      <c r="M69" s="30"/>
      <c r="N69" s="30"/>
      <c r="O69" s="30"/>
      <c r="P69" s="30"/>
      <c r="Q69" s="30"/>
      <c r="R69" s="30"/>
      <c r="S69" s="30"/>
    </row>
    <row r="70" spans="2:25" ht="15.75" x14ac:dyDescent="0.25">
      <c r="B70" s="12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25" ht="15.75" x14ac:dyDescent="0.25">
      <c r="B71" s="12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25" ht="15.75" x14ac:dyDescent="0.25">
      <c r="B72" s="12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25" ht="15.75" x14ac:dyDescent="0.25">
      <c r="B73" s="12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25" ht="15.75" x14ac:dyDescent="0.25">
      <c r="B74" s="12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25" x14ac:dyDescent="0.25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25" ht="15.75" x14ac:dyDescent="0.25">
      <c r="B76" s="64" t="s">
        <v>75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2:25" ht="15.75" x14ac:dyDescent="0.25">
      <c r="B77" s="64" t="s">
        <v>76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2:25" ht="15.75" x14ac:dyDescent="0.25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9"/>
      <c r="U78" s="69"/>
      <c r="V78" s="69"/>
      <c r="W78" s="69"/>
      <c r="X78" s="69"/>
      <c r="Y78" s="69"/>
    </row>
    <row r="79" spans="2:25" ht="15.75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69"/>
      <c r="U79" s="69"/>
      <c r="V79" s="69"/>
      <c r="W79" s="69"/>
      <c r="X79" s="69"/>
      <c r="Y79" s="69"/>
    </row>
    <row r="80" spans="2:25" ht="15.75" x14ac:dyDescent="0.2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69"/>
      <c r="U80" s="69"/>
      <c r="V80" s="69"/>
      <c r="W80" s="69"/>
      <c r="X80" s="69"/>
      <c r="Y80" s="69"/>
    </row>
    <row r="81" spans="2:19" ht="15.75" x14ac:dyDescent="0.25">
      <c r="B81" s="12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ht="38.25" customHeight="1" x14ac:dyDescent="0.25">
      <c r="B82" s="63" t="s">
        <v>36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</sheetData>
  <mergeCells count="64">
    <mergeCell ref="B82:S82"/>
    <mergeCell ref="B76:S76"/>
    <mergeCell ref="B77:S7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K68:S68"/>
    <mergeCell ref="B78:S78"/>
    <mergeCell ref="K9:S9"/>
    <mergeCell ref="C18:C19"/>
    <mergeCell ref="D18:F18"/>
    <mergeCell ref="G18:G19"/>
    <mergeCell ref="H18:I18"/>
    <mergeCell ref="J18:J19"/>
    <mergeCell ref="K18:S18"/>
    <mergeCell ref="G31:G32"/>
    <mergeCell ref="H31:I31"/>
    <mergeCell ref="J31:J32"/>
    <mergeCell ref="B2:S2"/>
    <mergeCell ref="B3:S3"/>
    <mergeCell ref="B5:S5"/>
    <mergeCell ref="B6:S6"/>
    <mergeCell ref="B8:S8"/>
    <mergeCell ref="B9:B10"/>
    <mergeCell ref="B17:S17"/>
    <mergeCell ref="B18:B19"/>
    <mergeCell ref="C9:C10"/>
    <mergeCell ref="G9:G10"/>
    <mergeCell ref="D9:F9"/>
    <mergeCell ref="J9:J10"/>
    <mergeCell ref="H9:I9"/>
    <mergeCell ref="B55:F55"/>
    <mergeCell ref="B56:F56"/>
    <mergeCell ref="B57:F57"/>
    <mergeCell ref="K31:S31"/>
    <mergeCell ref="B24:S24"/>
    <mergeCell ref="B25:B26"/>
    <mergeCell ref="C25:C26"/>
    <mergeCell ref="D25:F25"/>
    <mergeCell ref="G25:G26"/>
    <mergeCell ref="H25:I25"/>
    <mergeCell ref="J25:J26"/>
    <mergeCell ref="K25:S25"/>
    <mergeCell ref="B30:S30"/>
    <mergeCell ref="B31:B32"/>
    <mergeCell ref="C31:C32"/>
    <mergeCell ref="D31:F31"/>
    <mergeCell ref="B39:S39"/>
    <mergeCell ref="B40:B41"/>
    <mergeCell ref="C40:C41"/>
    <mergeCell ref="D40:F40"/>
    <mergeCell ref="G53:S53"/>
    <mergeCell ref="G40:G41"/>
    <mergeCell ref="H40:I40"/>
    <mergeCell ref="J40:J41"/>
    <mergeCell ref="K40:S40"/>
    <mergeCell ref="B52:S52"/>
    <mergeCell ref="B53:F54"/>
  </mergeCells>
  <pageMargins left="0.7" right="0.7" top="0.75" bottom="0.75" header="0.3" footer="0.3"/>
  <pageSetup paperSize="9" scale="37" firstPageNumber="4294967295" fitToHeight="0" orientation="portrait" horizontalDpi="2147483648" verticalDpi="1200" r:id="rId1"/>
  <headerFooter>
    <oddFooter>&amp;C&amp;G</oddFoot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 2023</vt:lpstr>
      <vt:lpstr>'Consolidado 2023'!Area_de_impressao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WANESSA ROSA MARQUES</cp:lastModifiedBy>
  <cp:revision>1</cp:revision>
  <cp:lastPrinted>2024-01-10T18:27:37Z</cp:lastPrinted>
  <dcterms:created xsi:type="dcterms:W3CDTF">2021-11-17T19:16:09Z</dcterms:created>
  <dcterms:modified xsi:type="dcterms:W3CDTF">2024-01-10T18:28:41Z</dcterms:modified>
</cp:coreProperties>
</file>