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SUTCON\Processos\001 Portal Transparência\01 Publicações Transparência\2 Publicações mensais\80 - FEVEREIRO 24\HDS\11 PRESTACAO DE CONTAS\2 Rel gerencial produção Ok\"/>
    </mc:Choice>
  </mc:AlternateContent>
  <xr:revisionPtr revIDLastSave="0" documentId="13_ncr:1_{3F5200C4-6D67-44E4-8F9E-B7585A49665D}" xr6:coauthVersionLast="47" xr6:coauthVersionMax="47" xr10:uidLastSave="{00000000-0000-0000-0000-000000000000}"/>
  <bookViews>
    <workbookView xWindow="-110" yWindow="-110" windowWidth="19420" windowHeight="1030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Desemp'!$A$1:$C$47</definedName>
    <definedName name="_xlnm.Print_Area" localSheetId="2">'Indicad. Produção'!$B$1:$E$105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4" l="1"/>
  <c r="C6" i="13"/>
  <c r="C14" i="13"/>
  <c r="C76" i="4" l="1"/>
  <c r="C32" i="13"/>
  <c r="C26" i="13"/>
  <c r="C22" i="13"/>
  <c r="C18" i="13"/>
  <c r="D85" i="4" l="1"/>
  <c r="E76" i="4" l="1"/>
  <c r="C10" i="4" l="1"/>
  <c r="D10" i="4"/>
  <c r="D63" i="4" l="1"/>
  <c r="D50" i="4"/>
  <c r="D26" i="4"/>
  <c r="D20" i="4"/>
  <c r="C50" i="4"/>
  <c r="C63" i="4"/>
  <c r="C20" i="4" l="1"/>
  <c r="C26" i="4" l="1"/>
</calcChain>
</file>

<file path=xl/sharedStrings.xml><?xml version="1.0" encoding="utf-8"?>
<sst xmlns="http://schemas.openxmlformats.org/spreadsheetml/2006/main" count="345" uniqueCount="164">
  <si>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</si>
  <si>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</si>
  <si>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</si>
  <si>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</si>
  <si>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</si>
  <si>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</si>
  <si>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</si>
  <si>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</si>
  <si>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</si>
  <si>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</si>
  <si>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</si>
  <si>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</si>
  <si>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</si>
  <si>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</si>
  <si>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</si>
  <si>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</si>
  <si>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</si>
  <si>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</si>
  <si>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</si>
  <si>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</si>
  <si>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</si>
  <si>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</si>
  <si>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</si>
  <si>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</si>
  <si>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</si>
  <si>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</si>
  <si>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</si>
  <si>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</si>
  <si>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</si>
  <si>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</si>
  <si>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</si>
  <si>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</si>
  <si>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</si>
  <si>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</si>
  <si>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</si>
  <si>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</si>
  <si>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</si>
  <si>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</si>
  <si>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</si>
  <si>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</si>
  <si>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</si>
  <si>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</si>
  <si>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</si>
  <si>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</si>
  <si>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</si>
  <si>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</si>
  <si>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</si>
  <si>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</si>
  <si>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</si>
  <si>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</si>
  <si>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</si>
  <si>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</si>
  <si>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</si>
  <si>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</si>
  <si>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</si>
  <si>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</si>
  <si>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</si>
  <si>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</si>
  <si>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</si>
  <si>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</si>
  <si>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</si>
  <si>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</si>
  <si>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</si>
  <si>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</si>
  <si>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</si>
  <si>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</si>
  <si>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</si>
  <si>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</si>
  <si>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</si>
  <si>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</si>
  <si>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</si>
  <si>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</si>
  <si>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</si>
  <si>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</si>
  <si>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</si>
  <si>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</si>
  <si>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</si>
  <si>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</si>
  <si>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</si>
  <si>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</si>
  <si>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Meta mensal</t>
  </si>
  <si>
    <t>Assistência Integral aos Pacientes/Moradores - Diárias</t>
  </si>
  <si>
    <t>Consulta Médica na Atenção Especializada</t>
  </si>
  <si>
    <t>Consulta Multiprofissional na Atenção Especializada</t>
  </si>
  <si>
    <t>Total</t>
  </si>
  <si>
    <t xml:space="preserve">NPMC </t>
  </si>
  <si>
    <t>Angiologia e Cirurgia Vascular</t>
  </si>
  <si>
    <t>Cardiologia</t>
  </si>
  <si>
    <t>Clínica médica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</si>
  <si>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</si>
  <si>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</si>
  <si>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</si>
  <si>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</si>
  <si>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</si>
  <si>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</si>
  <si>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</si>
  <si>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</si>
  <si>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</si>
  <si>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</si>
  <si>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</si>
  <si>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Odontologia</t>
  </si>
  <si>
    <t>Psicologia</t>
  </si>
  <si>
    <t>Terapia Ocupacional</t>
  </si>
  <si>
    <t>Serviço social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</si>
  <si>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</si>
  <si>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</si>
  <si>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</si>
  <si>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</si>
  <si>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</si>
  <si>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Nº de consultas ofertadas</t>
  </si>
  <si>
    <t>SADT Interno - Exames Realizados - Pacientes de Longa Permanência</t>
  </si>
  <si>
    <t>Nº de consultas propostas nas metas da unidade</t>
  </si>
  <si>
    <t>Indisponível para o período</t>
  </si>
  <si>
    <t>Informação ainda nao disponível pela SES</t>
  </si>
  <si>
    <t>Reumatologia</t>
  </si>
  <si>
    <t>Longa Permanência - Diárias</t>
  </si>
  <si>
    <t>Atendimentos Odontológicos Procedimentos</t>
  </si>
  <si>
    <t>Coleta para Biópsia</t>
  </si>
  <si>
    <t>Doppler - Membros Superiores, Inferiores e Carótidas</t>
  </si>
  <si>
    <t>Anatomopatológico</t>
  </si>
  <si>
    <t>Ultrassom (próstata via abdominal e via transretal, mamária bilateral, tireóide)</t>
  </si>
  <si>
    <t>Internação Hospitalares (OFERTAS)</t>
  </si>
  <si>
    <r>
      <t xml:space="preserve">Atendimentos Odontológicos - Consultas </t>
    </r>
    <r>
      <rPr>
        <b/>
        <sz val="12"/>
        <color rgb="FF000000"/>
        <rFont val="Arial"/>
        <family val="2"/>
      </rPr>
      <t>PNE</t>
    </r>
  </si>
  <si>
    <r>
      <t xml:space="preserve">Atendimentos Odontológicos - Consultas </t>
    </r>
    <r>
      <rPr>
        <b/>
        <sz val="12"/>
        <color rgb="FF000000"/>
        <rFont val="Arial"/>
        <family val="2"/>
      </rPr>
      <t>Endodontia</t>
    </r>
  </si>
  <si>
    <r>
      <t xml:space="preserve">Atendimentos Odontológicos - Consultas </t>
    </r>
    <r>
      <rPr>
        <b/>
        <sz val="12"/>
        <color rgb="FF000000"/>
        <rFont val="Arial"/>
        <family val="2"/>
      </rPr>
      <t>Pediatria</t>
    </r>
  </si>
  <si>
    <t>Endocrionologia</t>
  </si>
  <si>
    <t>Pneumologia</t>
  </si>
  <si>
    <r>
      <rPr>
        <b/>
        <sz val="12"/>
        <color rgb="FF000000"/>
        <rFont val="Arial"/>
        <family val="2"/>
      </rPr>
      <t>NOTA EXPLICATIVA 2:</t>
    </r>
    <r>
      <rPr>
        <sz val="12"/>
        <color rgb="FF000000"/>
        <rFont val="Arial"/>
        <family val="2"/>
      </rPr>
      <t xml:space="preserve">
- SADT Externo Ofertado para REGULAÇÃO, refere-se as vagas ofertadas para o Complexo Regulador do Estado de Goiás. Já as vagas disponibilizadas para o </t>
    </r>
    <r>
      <rPr>
        <u/>
        <sz val="12"/>
        <color rgb="FF000000"/>
        <rFont val="Arial"/>
        <family val="2"/>
      </rPr>
      <t>Ambulatório Interno</t>
    </r>
    <r>
      <rPr>
        <sz val="12"/>
        <color rgb="FF000000"/>
        <rFont val="Arial"/>
        <family val="2"/>
      </rPr>
      <t xml:space="preserve"> visa atender a demanda interna do ambulatório da própria unidade. Portanto, devem vir os dados separados, conforme apresentado acima.    </t>
    </r>
  </si>
  <si>
    <t xml:space="preserve">Serviço de Atenção Domiciliar </t>
  </si>
  <si>
    <t>Não possui meta contratada, porém, deve ser enviado à SES mensalmente.</t>
  </si>
  <si>
    <t>Serviço de Apoio Diagnóstico e Terapêutico Externo (OFERTADOS)</t>
  </si>
  <si>
    <t>Serviço de Apoio Diagnóstico e Terapêutico Externo (REALIZADOS)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</si>
  <si>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</si>
  <si>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</si>
  <si>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</si>
  <si>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</si>
  <si>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</si>
  <si>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Ambulatório (Interno)</t>
  </si>
  <si>
    <t>Regulação (Externo)</t>
  </si>
  <si>
    <t>Pacientes Atendidos</t>
  </si>
  <si>
    <t>Ortopedia e Traumatologia</t>
  </si>
  <si>
    <t>≥ 85%</t>
  </si>
  <si>
    <t>≤ 7%</t>
  </si>
  <si>
    <t>03. Razão do Quantitativo de Consultas Ofertadas</t>
  </si>
  <si>
    <t>04. Percentual de Exames de Imagem com resultado disponibilizado em até 10 dias</t>
  </si>
  <si>
    <t>≥ 70%</t>
  </si>
  <si>
    <t>N° de imagens entregues em até 10 dias</t>
  </si>
  <si>
    <t>Nº de exames realizados no período</t>
  </si>
  <si>
    <t>05. Percentual de casos de doenças / agravos / eventos de notificação compulsório imediata (DAEI) - Digitadas oportunamente em até 7 dias</t>
  </si>
  <si>
    <t>≥ 80%</t>
  </si>
  <si>
    <t>N° de casos de DAEI digitadas em até 7 dias</t>
  </si>
  <si>
    <t>N° de casos de DAEI digitadas no período/mês</t>
  </si>
  <si>
    <t>06. Percentual de casos de doenças / agravos / eventos de notificação compulsório imediata (DAEI) - Investigadas oportunamente em até 48 horas</t>
  </si>
  <si>
    <t>N° de casos de DAEI investigadas em até 48 horas</t>
  </si>
  <si>
    <t>N° de casos de DAEI notificadas no período/mês</t>
  </si>
  <si>
    <t>Curativos de Feridas Crônicas e Queimaduras</t>
  </si>
  <si>
    <r>
      <rPr>
        <b/>
        <sz val="12"/>
        <color rgb="FF000000"/>
        <rFont val="Arial"/>
        <family val="2"/>
      </rPr>
      <t>NOTA EXPLICATIVA 1:</t>
    </r>
    <r>
      <rPr>
        <sz val="12"/>
        <color rgb="FF000000"/>
        <rFont val="Arial"/>
        <family val="2"/>
      </rPr>
      <t xml:space="preserve">
- Os exames de tonometria e mapeamento de retina, estão estritamente vinculados ás consultas oftalmológicas, de acordo com o item 3.3.4 do 10° Termo aditivo, sendo assim, conforme determinação da SES-GO, o critério definido para apresentação de cumprimento de meta é a quantidade de exames </t>
    </r>
    <r>
      <rPr>
        <b/>
        <sz val="12"/>
        <color rgb="FF000000"/>
        <rFont val="Arial"/>
        <family val="2"/>
      </rPr>
      <t>REALIZADOS</t>
    </r>
    <r>
      <rPr>
        <sz val="12"/>
        <color rgb="FF000000"/>
        <rFont val="Arial"/>
        <family val="2"/>
      </rPr>
      <t xml:space="preserve"> no período.</t>
    </r>
  </si>
  <si>
    <t>DEZEMBRO/2023</t>
  </si>
  <si>
    <t>Luiz Carlos Junio Sampaio Teles</t>
  </si>
  <si>
    <t>Diretor Geral HDS</t>
  </si>
  <si>
    <t>INDICADORES E METAS DE PRODUÇÃO - JANEIRO/2024 (10° TERMO ADITIVO)</t>
  </si>
  <si>
    <t>1° a 31/01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</si>
  <si>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AIHs referente a </t>
    </r>
    <r>
      <rPr>
        <b/>
        <sz val="12"/>
        <color rgb="FF000000"/>
        <rFont val="Arial"/>
        <family val="2"/>
      </rPr>
      <t>JANEIRO/2024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competencia de JANEIRO/2024 será apresentada no Portfólio de </t>
    </r>
    <r>
      <rPr>
        <b/>
        <sz val="12"/>
        <color rgb="FF000000"/>
        <rFont val="Arial"/>
        <family val="2"/>
      </rPr>
      <t>FEVEREIRO/2024</t>
    </r>
  </si>
  <si>
    <t>INDICADORES DE DESEMPENHO - JANEIRO/2024 (10° TERMO ADITIVO)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</si>
</sst>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/yy"/>
  </numFmts>
  <fonts count="36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12"/>
      <color rgb="FF000000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8" fillId="0" borderId="0"/>
    <xf numFmtId="0" fontId="18" fillId="0" borderId="0"/>
    <xf numFmtId="0" fontId="19" fillId="0" borderId="0" applyNumberFormat="0" applyBorder="0" applyProtection="0"/>
    <xf numFmtId="0" fontId="20" fillId="7" borderId="0" applyNumberFormat="0" applyBorder="0" applyProtection="0"/>
    <xf numFmtId="0" fontId="20" fillId="8" borderId="0" applyNumberFormat="0" applyBorder="0" applyProtection="0"/>
    <xf numFmtId="0" fontId="18" fillId="9" borderId="0" applyNumberFormat="0" applyFont="0" applyBorder="0" applyProtection="0"/>
    <xf numFmtId="0" fontId="21" fillId="10" borderId="0" applyNumberFormat="0" applyBorder="0" applyProtection="0"/>
    <xf numFmtId="0" fontId="22" fillId="11" borderId="0" applyNumberFormat="0" applyBorder="0" applyProtection="0"/>
    <xf numFmtId="0" fontId="23" fillId="0" borderId="0" applyNumberFormat="0" applyBorder="0" applyProtection="0"/>
    <xf numFmtId="0" fontId="24" fillId="12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8" fillId="0" borderId="0" applyNumberFormat="0" applyBorder="0" applyProtection="0"/>
    <xf numFmtId="0" fontId="27" fillId="0" borderId="0" applyNumberFormat="0" applyBorder="0" applyProtection="0"/>
    <xf numFmtId="0" fontId="28" fillId="13" borderId="0" applyNumberFormat="0" applyBorder="0" applyProtection="0"/>
    <xf numFmtId="0" fontId="29" fillId="13" borderId="9" applyNumberFormat="0" applyProtection="0"/>
    <xf numFmtId="0" fontId="30" fillId="0" borderId="0" applyNumberFormat="0" applyBorder="0" applyProtection="0"/>
    <xf numFmtId="0" fontId="18" fillId="0" borderId="0" applyNumberFormat="0" applyFont="0" applyBorder="0" applyProtection="0"/>
    <xf numFmtId="0" fontId="18" fillId="0" borderId="0" applyNumberFormat="0" applyFont="0" applyBorder="0" applyProtection="0"/>
    <xf numFmtId="0" fontId="21" fillId="0" borderId="0" applyNumberFormat="0" applyBorder="0" applyProtection="0"/>
    <xf numFmtId="9" fontId="18" fillId="0" borderId="0" applyFont="0" applyFill="0" applyBorder="0" applyAlignment="0" applyProtection="0"/>
  </cellStyleXfs>
  <cellXfs count="179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/>
    <xf numFmtId="0" fontId="16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8" fillId="0" borderId="0" xfId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1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1" fillId="5" borderId="0" xfId="1" applyFont="1" applyFill="1" applyAlignment="1">
      <alignment vertical="center"/>
    </xf>
    <xf numFmtId="0" fontId="33" fillId="5" borderId="0" xfId="1" applyFont="1" applyFill="1" applyAlignment="1">
      <alignment horizontal="center" vertical="center"/>
    </xf>
    <xf numFmtId="0" fontId="33" fillId="5" borderId="0" xfId="1" applyFont="1" applyFill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3" fontId="2" fillId="17" borderId="1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6" fillId="5" borderId="0" xfId="1" applyFont="1" applyFill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0" xfId="1"/>
    <xf numFmtId="0" fontId="2" fillId="14" borderId="1" xfId="1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1" fillId="5" borderId="0" xfId="1" applyNumberFormat="1" applyFont="1" applyFill="1" applyAlignment="1">
      <alignment horizontal="center" vertical="center" wrapText="1"/>
    </xf>
    <xf numFmtId="3" fontId="1" fillId="6" borderId="1" xfId="1" applyNumberFormat="1" applyFont="1" applyFill="1" applyBorder="1" applyAlignment="1">
      <alignment horizontal="center" vertical="center"/>
    </xf>
    <xf numFmtId="0" fontId="7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8" fillId="5" borderId="0" xfId="1" applyFill="1"/>
    <xf numFmtId="10" fontId="11" fillId="5" borderId="0" xfId="21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/>
    </xf>
    <xf numFmtId="0" fontId="34" fillId="5" borderId="0" xfId="1" applyFont="1" applyFill="1" applyAlignment="1">
      <alignment horizontal="center" vertical="center" wrapText="1"/>
    </xf>
    <xf numFmtId="0" fontId="34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3" fontId="35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49" fontId="2" fillId="14" borderId="4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justify" vertical="center" wrapText="1"/>
    </xf>
    <xf numFmtId="3" fontId="2" fillId="6" borderId="6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1" xfId="0" quotePrefix="1" applyNumberFormat="1" applyFont="1" applyFill="1" applyBorder="1" applyAlignment="1">
      <alignment horizontal="center" vertical="center"/>
    </xf>
    <xf numFmtId="0" fontId="18" fillId="0" borderId="0" xfId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5" fillId="14" borderId="1" xfId="0" applyNumberFormat="1" applyFont="1" applyFill="1" applyBorder="1" applyAlignment="1">
      <alignment horizontal="center" vertical="center" wrapText="1"/>
    </xf>
    <xf numFmtId="49" fontId="35" fillId="14" borderId="6" xfId="0" applyNumberFormat="1" applyFont="1" applyFill="1" applyBorder="1" applyAlignment="1">
      <alignment horizontal="center" vertical="center" wrapText="1"/>
    </xf>
    <xf numFmtId="0" fontId="35" fillId="14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33" fillId="5" borderId="0" xfId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11" fillId="5" borderId="0" xfId="1" applyFont="1" applyFill="1" applyAlignment="1">
      <alignment horizontal="center"/>
    </xf>
    <xf numFmtId="49" fontId="2" fillId="14" borderId="1" xfId="1" applyNumberFormat="1" applyFont="1" applyFill="1" applyBorder="1" applyAlignment="1">
      <alignment horizontal="center" vertical="center" wrapText="1"/>
    </xf>
    <xf numFmtId="10" fontId="16" fillId="5" borderId="4" xfId="21" applyNumberFormat="1" applyFont="1" applyFill="1" applyBorder="1" applyAlignment="1">
      <alignment horizontal="center" vertical="center" wrapText="1"/>
    </xf>
    <xf numFmtId="10" fontId="16" fillId="5" borderId="6" xfId="21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16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10" fontId="11" fillId="5" borderId="1" xfId="1" applyNumberFormat="1" applyFont="1" applyFill="1" applyBorder="1" applyAlignment="1">
      <alignment horizontal="center" vertical="center" wrapText="1"/>
    </xf>
    <xf numFmtId="4" fontId="2" fillId="5" borderId="1" xfId="21" applyNumberFormat="1" applyFont="1" applyFill="1" applyBorder="1" applyAlignment="1">
      <alignment horizontal="center" vertical="center" wrapText="1"/>
    </xf>
    <xf numFmtId="9" fontId="2" fillId="5" borderId="1" xfId="2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6" xr:uid="{00000000-0005-0000-0000-000010000000}"/>
    <cellStyle name="Porcentagem 2" xfId="21" xr:uid="{00000000-0005-0000-0000-000012000000}"/>
    <cellStyle name="Result" xfId="17" xr:uid="{00000000-0005-0000-0000-000013000000}"/>
    <cellStyle name="Status" xfId="18" xr:uid="{00000000-0005-0000-0000-000014000000}"/>
    <cellStyle name="Text" xfId="19" xr:uid="{00000000-0005-0000-0000-000015000000}"/>
    <cellStyle name="Warning" xfId="20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3216089</xdr:colOff>
      <xdr:row>0</xdr:row>
      <xdr:rowOff>336177</xdr:rowOff>
    </xdr:from>
    <xdr:to>
      <xdr:col>4</xdr:col>
      <xdr:colOff>1882588</xdr:colOff>
      <xdr:row>2</xdr:row>
      <xdr:rowOff>332461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089" y="336177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26" ht="46.5" customHeight="1" x14ac:dyDescent="0.3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6" ht="31.5" customHeight="1" x14ac:dyDescent="0.3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2:17" ht="42" customHeight="1" x14ac:dyDescent="0.3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2:17" ht="33.75" customHeight="1" x14ac:dyDescent="0.35">
      <c r="B3" s="106" t="s">
        <v>45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2:17" s="2" customFormat="1" ht="15" customHeight="1" x14ac:dyDescent="0.35">
      <c r="B4" s="108" t="s">
        <v>46</v>
      </c>
      <c r="C4" s="108" t="s">
        <v>47</v>
      </c>
      <c r="D4" s="107" t="s">
        <v>48</v>
      </c>
      <c r="E4" s="107"/>
      <c r="F4" s="107"/>
      <c r="G4" s="107"/>
      <c r="H4" s="108" t="s">
        <v>49</v>
      </c>
      <c r="I4" s="107" t="s">
        <v>48</v>
      </c>
      <c r="J4" s="107"/>
      <c r="K4" s="107"/>
      <c r="L4" s="107"/>
      <c r="M4" s="107"/>
      <c r="N4" s="107"/>
      <c r="O4" s="107"/>
      <c r="P4" s="107"/>
      <c r="Q4" s="107"/>
    </row>
    <row r="5" spans="2:17" s="2" customFormat="1" ht="29.25" customHeight="1" x14ac:dyDescent="0.35">
      <c r="B5" s="108"/>
      <c r="C5" s="108"/>
      <c r="D5" s="8" t="s">
        <v>3</v>
      </c>
      <c r="E5" s="8" t="s">
        <v>4</v>
      </c>
      <c r="F5" s="8" t="s">
        <v>50</v>
      </c>
      <c r="G5" s="8" t="s">
        <v>51</v>
      </c>
      <c r="H5" s="108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2" t="s">
        <v>54</v>
      </c>
      <c r="C6" s="10" t="s">
        <v>55</v>
      </c>
      <c r="D6" s="115">
        <v>547</v>
      </c>
      <c r="E6" s="115">
        <v>493</v>
      </c>
      <c r="F6" s="115">
        <v>459</v>
      </c>
      <c r="G6" s="115">
        <v>527</v>
      </c>
      <c r="H6" s="116">
        <v>516</v>
      </c>
      <c r="I6" s="113">
        <v>510</v>
      </c>
      <c r="J6" s="113">
        <v>527</v>
      </c>
      <c r="K6" s="113">
        <v>510</v>
      </c>
      <c r="L6" s="113">
        <v>527</v>
      </c>
      <c r="M6" s="117" t="s">
        <v>56</v>
      </c>
      <c r="N6" s="113">
        <v>480</v>
      </c>
      <c r="O6" s="113">
        <v>496</v>
      </c>
      <c r="P6" s="113">
        <v>480</v>
      </c>
      <c r="Q6" s="113">
        <v>496</v>
      </c>
    </row>
    <row r="7" spans="2:17" s="2" customFormat="1" ht="29.25" customHeight="1" x14ac:dyDescent="0.35">
      <c r="B7" s="112"/>
      <c r="C7" s="10" t="s">
        <v>57</v>
      </c>
      <c r="D7" s="115"/>
      <c r="E7" s="115"/>
      <c r="F7" s="115"/>
      <c r="G7" s="115"/>
      <c r="H7" s="116"/>
      <c r="I7" s="113"/>
      <c r="J7" s="113"/>
      <c r="K7" s="113"/>
      <c r="L7" s="113"/>
      <c r="M7" s="117"/>
      <c r="N7" s="113"/>
      <c r="O7" s="113"/>
      <c r="P7" s="113"/>
      <c r="Q7" s="113"/>
    </row>
    <row r="8" spans="2:17" s="2" customFormat="1" ht="13.5" customHeight="1" x14ac:dyDescent="0.3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9" spans="2:17" s="2" customFormat="1" ht="15" customHeight="1" x14ac:dyDescent="0.35">
      <c r="B9" s="108" t="s">
        <v>58</v>
      </c>
      <c r="C9" s="108" t="s">
        <v>47</v>
      </c>
      <c r="D9" s="110" t="s">
        <v>48</v>
      </c>
      <c r="E9" s="110"/>
      <c r="F9" s="110"/>
      <c r="G9" s="110"/>
      <c r="H9" s="108" t="s">
        <v>49</v>
      </c>
      <c r="I9" s="107" t="s">
        <v>48</v>
      </c>
      <c r="J9" s="107"/>
      <c r="K9" s="107"/>
      <c r="L9" s="107"/>
      <c r="M9" s="107"/>
      <c r="N9" s="107"/>
      <c r="O9" s="107"/>
      <c r="P9" s="107"/>
      <c r="Q9" s="107"/>
    </row>
    <row r="10" spans="2:17" s="2" customFormat="1" ht="27" customHeight="1" x14ac:dyDescent="0.35">
      <c r="B10" s="108"/>
      <c r="C10" s="108"/>
      <c r="D10" s="8" t="s">
        <v>3</v>
      </c>
      <c r="E10" s="8" t="s">
        <v>4</v>
      </c>
      <c r="F10" s="8" t="s">
        <v>50</v>
      </c>
      <c r="G10" s="8" t="s">
        <v>51</v>
      </c>
      <c r="H10" s="108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2:17" s="2" customFormat="1" ht="15" customHeight="1" x14ac:dyDescent="0.35">
      <c r="B14" s="108" t="s">
        <v>64</v>
      </c>
      <c r="C14" s="108" t="s">
        <v>47</v>
      </c>
      <c r="D14" s="110" t="s">
        <v>48</v>
      </c>
      <c r="E14" s="110"/>
      <c r="F14" s="110"/>
      <c r="G14" s="110"/>
      <c r="H14" s="108" t="s">
        <v>49</v>
      </c>
      <c r="I14" s="107" t="s">
        <v>48</v>
      </c>
      <c r="J14" s="107"/>
      <c r="K14" s="107"/>
      <c r="L14" s="107"/>
      <c r="M14" s="107"/>
      <c r="N14" s="107"/>
      <c r="O14" s="107"/>
      <c r="P14" s="107"/>
      <c r="Q14" s="107"/>
    </row>
    <row r="15" spans="2:17" s="2" customFormat="1" ht="30.75" customHeight="1" x14ac:dyDescent="0.35">
      <c r="B15" s="108"/>
      <c r="C15" s="108"/>
      <c r="D15" s="8" t="s">
        <v>3</v>
      </c>
      <c r="E15" s="8" t="s">
        <v>4</v>
      </c>
      <c r="F15" s="8" t="s">
        <v>50</v>
      </c>
      <c r="G15" s="8" t="s">
        <v>51</v>
      </c>
      <c r="H15" s="108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2:17" s="2" customFormat="1" ht="15.75" customHeight="1" x14ac:dyDescent="0.35">
      <c r="B18" s="108" t="s">
        <v>70</v>
      </c>
      <c r="C18" s="108" t="s">
        <v>47</v>
      </c>
      <c r="D18" s="110" t="s">
        <v>48</v>
      </c>
      <c r="E18" s="110"/>
      <c r="F18" s="110"/>
      <c r="G18" s="110"/>
      <c r="H18" s="108" t="s">
        <v>49</v>
      </c>
      <c r="I18" s="107" t="s">
        <v>48</v>
      </c>
      <c r="J18" s="107"/>
      <c r="K18" s="107"/>
      <c r="L18" s="107"/>
      <c r="M18" s="107"/>
      <c r="N18" s="107"/>
      <c r="O18" s="107"/>
      <c r="P18" s="107"/>
      <c r="Q18" s="107"/>
    </row>
    <row r="19" spans="2:17" s="2" customFormat="1" ht="36" customHeight="1" x14ac:dyDescent="0.35">
      <c r="B19" s="108"/>
      <c r="C19" s="108"/>
      <c r="D19" s="8" t="s">
        <v>3</v>
      </c>
      <c r="E19" s="8" t="s">
        <v>4</v>
      </c>
      <c r="F19" s="8" t="s">
        <v>50</v>
      </c>
      <c r="G19" s="8" t="s">
        <v>51</v>
      </c>
      <c r="H19" s="108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2:17" s="2" customFormat="1" ht="15" customHeight="1" x14ac:dyDescent="0.35">
      <c r="B22" s="108" t="s">
        <v>76</v>
      </c>
      <c r="C22" s="108" t="s">
        <v>47</v>
      </c>
      <c r="D22" s="110" t="s">
        <v>48</v>
      </c>
      <c r="E22" s="110"/>
      <c r="F22" s="110"/>
      <c r="G22" s="110"/>
      <c r="H22" s="108" t="s">
        <v>49</v>
      </c>
      <c r="I22" s="107" t="s">
        <v>48</v>
      </c>
      <c r="J22" s="107"/>
      <c r="K22" s="107"/>
      <c r="L22" s="107"/>
      <c r="M22" s="107"/>
      <c r="N22" s="107"/>
      <c r="O22" s="107"/>
      <c r="P22" s="107"/>
      <c r="Q22" s="107"/>
    </row>
    <row r="23" spans="2:17" s="2" customFormat="1" ht="30.75" customHeight="1" x14ac:dyDescent="0.35">
      <c r="B23" s="108"/>
      <c r="C23" s="108"/>
      <c r="D23" s="8" t="s">
        <v>3</v>
      </c>
      <c r="E23" s="8" t="s">
        <v>4</v>
      </c>
      <c r="F23" s="8" t="s">
        <v>50</v>
      </c>
      <c r="G23" s="8" t="s">
        <v>51</v>
      </c>
      <c r="H23" s="108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5"/>
  <sheetViews>
    <sheetView showWhiteSpace="0" view="pageBreakPreview" topLeftCell="B4" zoomScale="85" zoomScaleNormal="85" zoomScaleSheetLayoutView="85" workbookViewId="0">
      <selection activeCell="D76" sqref="D76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36"/>
      <c r="C1" s="136"/>
      <c r="D1" s="136"/>
      <c r="E1" s="136"/>
      <c r="F1" s="42"/>
    </row>
    <row r="2" spans="2:9" ht="54" customHeight="1" x14ac:dyDescent="0.35">
      <c r="B2" s="61"/>
      <c r="C2" s="61"/>
      <c r="D2" s="61"/>
      <c r="E2" s="61"/>
      <c r="F2" s="42"/>
    </row>
    <row r="3" spans="2:9" ht="54" customHeight="1" x14ac:dyDescent="0.35">
      <c r="B3" s="61"/>
      <c r="C3" s="61"/>
      <c r="D3" s="61"/>
      <c r="E3" s="61"/>
      <c r="F3" s="42"/>
    </row>
    <row r="4" spans="2:9" ht="47.15" customHeight="1" x14ac:dyDescent="0.35">
      <c r="B4" s="129" t="s">
        <v>136</v>
      </c>
      <c r="C4" s="129"/>
      <c r="D4" s="129"/>
      <c r="E4" s="129"/>
      <c r="F4" s="51"/>
    </row>
    <row r="5" spans="2:9" ht="56.25" customHeight="1" x14ac:dyDescent="0.35">
      <c r="B5" s="144" t="s">
        <v>160</v>
      </c>
      <c r="C5" s="144"/>
      <c r="D5" s="144"/>
      <c r="E5" s="144"/>
      <c r="F5" s="51"/>
    </row>
    <row r="6" spans="2:9" ht="17.149999999999999" customHeight="1" x14ac:dyDescent="0.35">
      <c r="B6" s="138" t="s">
        <v>121</v>
      </c>
      <c r="C6" s="135" t="s">
        <v>80</v>
      </c>
      <c r="D6" s="127" t="s">
        <v>161</v>
      </c>
      <c r="E6" s="127"/>
      <c r="F6" s="42"/>
    </row>
    <row r="7" spans="2:9" ht="20.149999999999999" customHeight="1" x14ac:dyDescent="0.35">
      <c r="B7" s="139"/>
      <c r="C7" s="128"/>
      <c r="D7" s="128"/>
      <c r="E7" s="127"/>
      <c r="F7" s="42"/>
    </row>
    <row r="8" spans="2:9" ht="45.75" customHeight="1" x14ac:dyDescent="0.35">
      <c r="B8" s="52" t="s">
        <v>81</v>
      </c>
      <c r="C8" s="44">
        <v>365</v>
      </c>
      <c r="D8" s="118">
        <v>372</v>
      </c>
      <c r="E8" s="119"/>
      <c r="F8" s="42"/>
      <c r="G8" s="41"/>
      <c r="H8" s="41"/>
    </row>
    <row r="9" spans="2:9" ht="45.75" customHeight="1" x14ac:dyDescent="0.35">
      <c r="B9" s="52" t="s">
        <v>115</v>
      </c>
      <c r="C9" s="44">
        <v>258</v>
      </c>
      <c r="D9" s="118">
        <v>310</v>
      </c>
      <c r="E9" s="119"/>
      <c r="F9" s="42"/>
      <c r="G9" s="41"/>
      <c r="H9" s="41"/>
    </row>
    <row r="10" spans="2:9" ht="37" customHeight="1" x14ac:dyDescent="0.35">
      <c r="B10" s="49" t="s">
        <v>93</v>
      </c>
      <c r="C10" s="53">
        <f>SUM(C8:C9)</f>
        <v>623</v>
      </c>
      <c r="D10" s="142">
        <f>SUM(D8:E9)</f>
        <v>682</v>
      </c>
      <c r="E10" s="143"/>
      <c r="F10" s="42"/>
      <c r="H10" s="41"/>
    </row>
    <row r="11" spans="2:9" ht="44.25" customHeight="1" x14ac:dyDescent="0.35">
      <c r="B11" s="123"/>
      <c r="C11" s="123"/>
      <c r="D11" s="123"/>
      <c r="E11" s="123"/>
      <c r="F11" s="123"/>
      <c r="I11" s="41"/>
    </row>
    <row r="12" spans="2:9" ht="18" customHeight="1" x14ac:dyDescent="0.35">
      <c r="B12" s="124" t="s">
        <v>58</v>
      </c>
      <c r="C12" s="127" t="s">
        <v>80</v>
      </c>
      <c r="D12" s="127" t="s">
        <v>161</v>
      </c>
      <c r="E12" s="127"/>
      <c r="F12" s="42"/>
      <c r="H12" s="41"/>
    </row>
    <row r="13" spans="2:9" ht="15" customHeight="1" x14ac:dyDescent="0.35">
      <c r="B13" s="124"/>
      <c r="C13" s="127"/>
      <c r="D13" s="128"/>
      <c r="E13" s="127"/>
      <c r="F13" s="42"/>
      <c r="H13" s="41"/>
    </row>
    <row r="14" spans="2:9" ht="34" customHeight="1" x14ac:dyDescent="0.35">
      <c r="B14" s="47" t="s">
        <v>82</v>
      </c>
      <c r="C14" s="44">
        <v>3000</v>
      </c>
      <c r="D14" s="118">
        <v>2901</v>
      </c>
      <c r="E14" s="119"/>
      <c r="F14" s="42"/>
      <c r="H14" s="41"/>
    </row>
    <row r="15" spans="2:9" ht="36.75" customHeight="1" x14ac:dyDescent="0.35">
      <c r="B15" s="47" t="s">
        <v>83</v>
      </c>
      <c r="C15" s="44">
        <v>1500</v>
      </c>
      <c r="D15" s="118">
        <v>1817</v>
      </c>
      <c r="E15" s="119"/>
      <c r="F15" s="42"/>
      <c r="H15" s="41"/>
    </row>
    <row r="16" spans="2:9" ht="36" customHeight="1" x14ac:dyDescent="0.35">
      <c r="B16" s="52" t="s">
        <v>124</v>
      </c>
      <c r="C16" s="140">
        <v>160</v>
      </c>
      <c r="D16" s="118">
        <v>26</v>
      </c>
      <c r="E16" s="119"/>
      <c r="F16" s="42"/>
      <c r="H16" s="41"/>
    </row>
    <row r="17" spans="2:9" ht="36" customHeight="1" x14ac:dyDescent="0.35">
      <c r="B17" s="52" t="s">
        <v>123</v>
      </c>
      <c r="C17" s="141"/>
      <c r="D17" s="118">
        <v>35</v>
      </c>
      <c r="E17" s="119"/>
      <c r="F17" s="42"/>
      <c r="H17" s="41"/>
    </row>
    <row r="18" spans="2:9" ht="36" customHeight="1" x14ac:dyDescent="0.35">
      <c r="B18" s="52" t="s">
        <v>122</v>
      </c>
      <c r="C18" s="141"/>
      <c r="D18" s="118">
        <v>13</v>
      </c>
      <c r="E18" s="119"/>
      <c r="F18" s="42"/>
      <c r="H18" s="41"/>
    </row>
    <row r="19" spans="2:9" ht="35.15" customHeight="1" x14ac:dyDescent="0.35">
      <c r="B19" s="52" t="s">
        <v>116</v>
      </c>
      <c r="C19" s="44">
        <v>250</v>
      </c>
      <c r="D19" s="118">
        <v>190</v>
      </c>
      <c r="E19" s="119"/>
      <c r="F19" s="42"/>
      <c r="H19" s="41"/>
    </row>
    <row r="20" spans="2:9" ht="30.75" customHeight="1" x14ac:dyDescent="0.35">
      <c r="B20" s="49" t="s">
        <v>93</v>
      </c>
      <c r="C20" s="44">
        <f>SUM(C14:C19)</f>
        <v>4910</v>
      </c>
      <c r="D20" s="125">
        <f>SUM(D14:E19)</f>
        <v>4982</v>
      </c>
      <c r="E20" s="126"/>
      <c r="F20" s="42"/>
      <c r="H20" s="41"/>
    </row>
    <row r="21" spans="2:9" ht="39" customHeight="1" x14ac:dyDescent="0.35">
      <c r="B21" s="137"/>
      <c r="C21" s="137"/>
      <c r="D21" s="137"/>
      <c r="E21" s="137"/>
      <c r="F21" s="137"/>
      <c r="I21" s="41"/>
    </row>
    <row r="22" spans="2:9" ht="15" customHeight="1" x14ac:dyDescent="0.35">
      <c r="B22" s="124" t="s">
        <v>64</v>
      </c>
      <c r="C22" s="127" t="s">
        <v>80</v>
      </c>
      <c r="D22" s="127" t="s">
        <v>161</v>
      </c>
      <c r="E22" s="127"/>
      <c r="F22" s="42"/>
      <c r="H22" s="41"/>
    </row>
    <row r="23" spans="2:9" ht="20.25" customHeight="1" x14ac:dyDescent="0.35">
      <c r="B23" s="124"/>
      <c r="C23" s="127"/>
      <c r="D23" s="128"/>
      <c r="E23" s="127"/>
      <c r="F23" s="42"/>
      <c r="H23" s="41"/>
    </row>
    <row r="24" spans="2:9" ht="31" customHeight="1" x14ac:dyDescent="0.35">
      <c r="B24" s="50" t="s">
        <v>155</v>
      </c>
      <c r="C24" s="44">
        <v>5500</v>
      </c>
      <c r="D24" s="118">
        <v>6842</v>
      </c>
      <c r="E24" s="119"/>
      <c r="F24" s="42"/>
      <c r="H24" s="41"/>
    </row>
    <row r="25" spans="2:9" ht="31" customHeight="1" x14ac:dyDescent="0.35">
      <c r="B25" s="50" t="s">
        <v>117</v>
      </c>
      <c r="C25" s="44">
        <v>30</v>
      </c>
      <c r="D25" s="118">
        <v>72</v>
      </c>
      <c r="E25" s="119"/>
      <c r="F25" s="42"/>
      <c r="H25" s="41"/>
    </row>
    <row r="26" spans="2:9" ht="30.75" customHeight="1" x14ac:dyDescent="0.35">
      <c r="B26" s="49" t="s">
        <v>93</v>
      </c>
      <c r="C26" s="44">
        <f>SUM(C23:C25)</f>
        <v>5530</v>
      </c>
      <c r="D26" s="125">
        <f>SUM(D24:E25)</f>
        <v>6914</v>
      </c>
      <c r="E26" s="126"/>
      <c r="F26" s="42"/>
      <c r="H26" s="41"/>
    </row>
    <row r="27" spans="2:9" ht="39" customHeight="1" x14ac:dyDescent="0.35">
      <c r="B27" s="54"/>
      <c r="C27" s="123"/>
      <c r="D27" s="123"/>
      <c r="E27" s="123"/>
      <c r="F27" s="123"/>
      <c r="I27" s="41"/>
    </row>
    <row r="28" spans="2:9" ht="15" customHeight="1" x14ac:dyDescent="0.35">
      <c r="B28" s="124" t="s">
        <v>70</v>
      </c>
      <c r="C28" s="127" t="s">
        <v>80</v>
      </c>
      <c r="D28" s="127" t="s">
        <v>161</v>
      </c>
      <c r="E28" s="127"/>
      <c r="F28" s="42"/>
      <c r="H28" s="41"/>
    </row>
    <row r="29" spans="2:9" ht="23.25" customHeight="1" x14ac:dyDescent="0.35">
      <c r="B29" s="124"/>
      <c r="C29" s="127"/>
      <c r="D29" s="128"/>
      <c r="E29" s="127"/>
      <c r="F29" s="42"/>
      <c r="H29" s="41"/>
    </row>
    <row r="30" spans="2:9" ht="34.5" customHeight="1" x14ac:dyDescent="0.35">
      <c r="B30" s="47" t="s">
        <v>71</v>
      </c>
      <c r="C30" s="53">
        <v>2020</v>
      </c>
      <c r="D30" s="130">
        <v>2788</v>
      </c>
      <c r="E30" s="131"/>
      <c r="F30" s="42"/>
      <c r="H30" s="41"/>
    </row>
    <row r="31" spans="2:9" ht="36.75" customHeight="1" x14ac:dyDescent="0.35">
      <c r="B31" s="55"/>
      <c r="C31" s="55"/>
      <c r="D31" s="55"/>
      <c r="E31" s="55"/>
      <c r="F31" s="55"/>
    </row>
    <row r="32" spans="2:9" ht="15" customHeight="1" x14ac:dyDescent="0.35">
      <c r="B32" s="124" t="s">
        <v>128</v>
      </c>
      <c r="C32" s="127" t="s">
        <v>80</v>
      </c>
      <c r="D32" s="127" t="s">
        <v>161</v>
      </c>
      <c r="E32" s="127"/>
      <c r="F32" s="42"/>
    </row>
    <row r="33" spans="2:8" ht="26.15" customHeight="1" x14ac:dyDescent="0.35">
      <c r="B33" s="124"/>
      <c r="C33" s="127"/>
      <c r="D33" s="128"/>
      <c r="E33" s="127"/>
      <c r="F33" s="42"/>
    </row>
    <row r="34" spans="2:8" ht="31.5" customHeight="1" x14ac:dyDescent="0.35">
      <c r="B34" s="46" t="s">
        <v>139</v>
      </c>
      <c r="C34" s="53">
        <v>120</v>
      </c>
      <c r="D34" s="130">
        <v>120</v>
      </c>
      <c r="E34" s="131"/>
      <c r="F34" s="42"/>
      <c r="H34" s="41"/>
    </row>
    <row r="35" spans="2:8" ht="31.5" customHeight="1" x14ac:dyDescent="0.35">
      <c r="B35" s="45"/>
      <c r="C35" s="62"/>
      <c r="D35" s="62"/>
      <c r="E35" s="62"/>
      <c r="F35" s="42"/>
      <c r="H35" s="41"/>
    </row>
    <row r="36" spans="2:8" ht="13.5" customHeight="1" x14ac:dyDescent="0.35">
      <c r="B36" s="132"/>
      <c r="C36" s="132"/>
      <c r="D36" s="132"/>
      <c r="E36" s="132"/>
      <c r="F36" s="132"/>
    </row>
    <row r="37" spans="2:8" ht="21" customHeight="1" x14ac:dyDescent="0.35">
      <c r="B37" s="124" t="s">
        <v>82</v>
      </c>
      <c r="C37" s="122" t="s">
        <v>80</v>
      </c>
      <c r="D37" s="127" t="s">
        <v>161</v>
      </c>
      <c r="E37" s="127"/>
      <c r="F37" s="42"/>
    </row>
    <row r="38" spans="2:8" ht="15.75" customHeight="1" x14ac:dyDescent="0.35">
      <c r="B38" s="124"/>
      <c r="C38" s="122"/>
      <c r="D38" s="128"/>
      <c r="E38" s="127"/>
      <c r="F38" s="42"/>
    </row>
    <row r="39" spans="2:8" ht="22.5" customHeight="1" x14ac:dyDescent="0.35">
      <c r="B39" s="47" t="s">
        <v>86</v>
      </c>
      <c r="C39" s="148">
        <v>3000</v>
      </c>
      <c r="D39" s="133">
        <v>252</v>
      </c>
      <c r="E39" s="134"/>
      <c r="F39" s="42"/>
    </row>
    <row r="40" spans="2:8" ht="22.5" customHeight="1" x14ac:dyDescent="0.35">
      <c r="B40" s="47" t="s">
        <v>87</v>
      </c>
      <c r="C40" s="148"/>
      <c r="D40" s="118">
        <v>381</v>
      </c>
      <c r="E40" s="119"/>
      <c r="F40" s="42"/>
    </row>
    <row r="41" spans="2:8" ht="22.5" customHeight="1" x14ac:dyDescent="0.35">
      <c r="B41" s="47" t="s">
        <v>88</v>
      </c>
      <c r="C41" s="148"/>
      <c r="D41" s="118">
        <v>13</v>
      </c>
      <c r="E41" s="119"/>
      <c r="F41" s="42"/>
    </row>
    <row r="42" spans="2:8" ht="22.5" customHeight="1" x14ac:dyDescent="0.35">
      <c r="B42" s="47" t="s">
        <v>89</v>
      </c>
      <c r="C42" s="148"/>
      <c r="D42" s="118">
        <v>486</v>
      </c>
      <c r="E42" s="119"/>
      <c r="F42" s="42"/>
    </row>
    <row r="43" spans="2:8" ht="22.5" customHeight="1" x14ac:dyDescent="0.35">
      <c r="B43" s="47" t="s">
        <v>125</v>
      </c>
      <c r="C43" s="148"/>
      <c r="D43" s="118">
        <v>253</v>
      </c>
      <c r="E43" s="119"/>
      <c r="F43" s="42"/>
    </row>
    <row r="44" spans="2:8" ht="22.5" customHeight="1" x14ac:dyDescent="0.35">
      <c r="B44" s="47" t="s">
        <v>90</v>
      </c>
      <c r="C44" s="148"/>
      <c r="D44" s="118">
        <v>150</v>
      </c>
      <c r="E44" s="119"/>
      <c r="F44" s="42"/>
    </row>
    <row r="45" spans="2:8" ht="22.5" customHeight="1" x14ac:dyDescent="0.35">
      <c r="B45" s="47" t="s">
        <v>91</v>
      </c>
      <c r="C45" s="148"/>
      <c r="D45" s="118">
        <v>518</v>
      </c>
      <c r="E45" s="119"/>
      <c r="F45" s="42"/>
    </row>
    <row r="46" spans="2:8" ht="22.5" customHeight="1" x14ac:dyDescent="0.35">
      <c r="B46" s="47" t="s">
        <v>140</v>
      </c>
      <c r="C46" s="148"/>
      <c r="D46" s="118">
        <v>580</v>
      </c>
      <c r="E46" s="119"/>
      <c r="F46" s="42"/>
    </row>
    <row r="47" spans="2:8" ht="22.5" customHeight="1" x14ac:dyDescent="0.35">
      <c r="B47" s="47" t="s">
        <v>126</v>
      </c>
      <c r="C47" s="148"/>
      <c r="D47" s="118">
        <v>113</v>
      </c>
      <c r="E47" s="119"/>
      <c r="F47" s="42"/>
    </row>
    <row r="48" spans="2:8" ht="22.5" customHeight="1" x14ac:dyDescent="0.35">
      <c r="B48" s="47" t="s">
        <v>92</v>
      </c>
      <c r="C48" s="148"/>
      <c r="D48" s="118">
        <v>136</v>
      </c>
      <c r="E48" s="119"/>
      <c r="F48" s="42"/>
    </row>
    <row r="49" spans="2:6" ht="22.5" customHeight="1" x14ac:dyDescent="0.35">
      <c r="B49" s="47" t="s">
        <v>114</v>
      </c>
      <c r="C49" s="148"/>
      <c r="D49" s="118">
        <v>19</v>
      </c>
      <c r="E49" s="119"/>
      <c r="F49" s="42"/>
    </row>
    <row r="50" spans="2:6" ht="26.25" customHeight="1" x14ac:dyDescent="0.35">
      <c r="B50" s="48" t="s">
        <v>93</v>
      </c>
      <c r="C50" s="44">
        <f>SUM(C39)</f>
        <v>3000</v>
      </c>
      <c r="D50" s="125">
        <f>SUM(D39:E49)</f>
        <v>2901</v>
      </c>
      <c r="E50" s="126"/>
      <c r="F50" s="42"/>
    </row>
    <row r="51" spans="2:6" ht="27" customHeight="1" x14ac:dyDescent="0.35">
      <c r="B51" s="56"/>
      <c r="C51" s="43"/>
      <c r="D51" s="43"/>
      <c r="E51" s="43"/>
      <c r="F51" s="57"/>
    </row>
    <row r="52" spans="2:6" ht="19" customHeight="1" x14ac:dyDescent="0.35">
      <c r="B52" s="124" t="s">
        <v>83</v>
      </c>
      <c r="C52" s="122" t="s">
        <v>80</v>
      </c>
      <c r="D52" s="127" t="s">
        <v>161</v>
      </c>
      <c r="E52" s="127"/>
      <c r="F52" s="42"/>
    </row>
    <row r="53" spans="2:6" ht="24.75" customHeight="1" x14ac:dyDescent="0.35">
      <c r="B53" s="124"/>
      <c r="C53" s="122"/>
      <c r="D53" s="128"/>
      <c r="E53" s="127"/>
      <c r="F53" s="42"/>
    </row>
    <row r="54" spans="2:6" ht="22.5" customHeight="1" x14ac:dyDescent="0.35">
      <c r="B54" s="47" t="s">
        <v>94</v>
      </c>
      <c r="C54" s="147">
        <v>1500</v>
      </c>
      <c r="D54" s="118">
        <v>33</v>
      </c>
      <c r="E54" s="119"/>
      <c r="F54" s="42"/>
    </row>
    <row r="55" spans="2:6" ht="22.5" customHeight="1" x14ac:dyDescent="0.35">
      <c r="B55" s="47" t="s">
        <v>95</v>
      </c>
      <c r="C55" s="147"/>
      <c r="D55" s="118">
        <v>1238</v>
      </c>
      <c r="E55" s="119"/>
      <c r="F55" s="42"/>
    </row>
    <row r="56" spans="2:6" ht="22.5" customHeight="1" x14ac:dyDescent="0.35">
      <c r="B56" s="47" t="s">
        <v>96</v>
      </c>
      <c r="C56" s="147"/>
      <c r="D56" s="118">
        <v>7</v>
      </c>
      <c r="E56" s="119"/>
      <c r="F56" s="42"/>
    </row>
    <row r="57" spans="2:6" ht="22.5" customHeight="1" x14ac:dyDescent="0.35">
      <c r="B57" s="47" t="s">
        <v>97</v>
      </c>
      <c r="C57" s="147"/>
      <c r="D57" s="118">
        <v>199</v>
      </c>
      <c r="E57" s="119"/>
      <c r="F57" s="42"/>
    </row>
    <row r="58" spans="2:6" ht="22.5" customHeight="1" x14ac:dyDescent="0.35">
      <c r="B58" s="47" t="s">
        <v>98</v>
      </c>
      <c r="C58" s="147"/>
      <c r="D58" s="118">
        <v>123</v>
      </c>
      <c r="E58" s="119"/>
      <c r="F58" s="42"/>
    </row>
    <row r="59" spans="2:6" ht="22.5" customHeight="1" x14ac:dyDescent="0.35">
      <c r="B59" s="47" t="s">
        <v>99</v>
      </c>
      <c r="C59" s="147"/>
      <c r="D59" s="118">
        <v>36</v>
      </c>
      <c r="E59" s="119"/>
      <c r="F59" s="42"/>
    </row>
    <row r="60" spans="2:6" ht="22.5" customHeight="1" x14ac:dyDescent="0.35">
      <c r="B60" s="47" t="s">
        <v>100</v>
      </c>
      <c r="C60" s="147"/>
      <c r="D60" s="118">
        <v>94</v>
      </c>
      <c r="E60" s="119"/>
      <c r="F60" s="42"/>
    </row>
    <row r="61" spans="2:6" ht="22.5" customHeight="1" x14ac:dyDescent="0.35">
      <c r="B61" s="47" t="s">
        <v>101</v>
      </c>
      <c r="C61" s="147"/>
      <c r="D61" s="118">
        <v>79</v>
      </c>
      <c r="E61" s="119"/>
      <c r="F61" s="42"/>
    </row>
    <row r="62" spans="2:6" ht="22.5" customHeight="1" x14ac:dyDescent="0.35">
      <c r="B62" s="47" t="s">
        <v>102</v>
      </c>
      <c r="C62" s="147"/>
      <c r="D62" s="118">
        <v>8</v>
      </c>
      <c r="E62" s="119"/>
      <c r="F62" s="42"/>
    </row>
    <row r="63" spans="2:6" ht="22.5" customHeight="1" x14ac:dyDescent="0.35">
      <c r="B63" s="48" t="s">
        <v>93</v>
      </c>
      <c r="C63" s="60">
        <f>SUM(C54)</f>
        <v>1500</v>
      </c>
      <c r="D63" s="125">
        <f>SUM(D54:E62)</f>
        <v>1817</v>
      </c>
      <c r="E63" s="126"/>
      <c r="F63" s="42"/>
    </row>
    <row r="64" spans="2:6" ht="24" customHeight="1" x14ac:dyDescent="0.35">
      <c r="B64" s="123"/>
      <c r="C64" s="123"/>
      <c r="D64" s="123"/>
      <c r="E64" s="123"/>
      <c r="F64" s="123"/>
    </row>
    <row r="65" spans="1:8" ht="8.25" customHeight="1" x14ac:dyDescent="0.35">
      <c r="A65" s="42"/>
      <c r="B65" s="124" t="s">
        <v>83</v>
      </c>
      <c r="C65" s="122" t="s">
        <v>80</v>
      </c>
      <c r="D65" s="127" t="s">
        <v>161</v>
      </c>
      <c r="E65" s="127"/>
      <c r="F65" s="42"/>
    </row>
    <row r="66" spans="1:8" ht="35.25" customHeight="1" x14ac:dyDescent="0.35">
      <c r="A66" s="42"/>
      <c r="B66" s="124"/>
      <c r="C66" s="122"/>
      <c r="D66" s="128"/>
      <c r="E66" s="127"/>
      <c r="F66" s="42"/>
    </row>
    <row r="67" spans="1:8" ht="32.25" customHeight="1" x14ac:dyDescent="0.35">
      <c r="A67" s="42"/>
      <c r="B67" s="47" t="s">
        <v>103</v>
      </c>
      <c r="C67" s="53" t="s">
        <v>85</v>
      </c>
      <c r="D67" s="121">
        <v>163</v>
      </c>
      <c r="E67" s="121"/>
      <c r="F67" s="42"/>
    </row>
    <row r="68" spans="1:8" ht="32.25" customHeight="1" x14ac:dyDescent="0.35">
      <c r="A68" s="42"/>
      <c r="B68" s="120" t="s">
        <v>129</v>
      </c>
      <c r="C68" s="120"/>
      <c r="D68" s="120"/>
      <c r="E68" s="120"/>
      <c r="F68" s="51"/>
    </row>
    <row r="69" spans="1:8" ht="25.5" customHeight="1" x14ac:dyDescent="0.35">
      <c r="A69" s="42"/>
      <c r="B69" s="58"/>
      <c r="C69" s="58"/>
      <c r="D69" s="58"/>
      <c r="E69" s="58"/>
      <c r="F69" s="51"/>
    </row>
    <row r="70" spans="1:8" ht="33.75" customHeight="1" x14ac:dyDescent="0.35">
      <c r="B70" s="124" t="s">
        <v>130</v>
      </c>
      <c r="C70" s="127" t="s">
        <v>80</v>
      </c>
      <c r="D70" s="135" t="s">
        <v>138</v>
      </c>
      <c r="E70" s="135" t="s">
        <v>137</v>
      </c>
      <c r="F70" s="51"/>
    </row>
    <row r="71" spans="1:8" ht="35.25" customHeight="1" x14ac:dyDescent="0.35">
      <c r="B71" s="124"/>
      <c r="C71" s="127"/>
      <c r="D71" s="128"/>
      <c r="E71" s="128"/>
      <c r="F71" s="51"/>
    </row>
    <row r="72" spans="1:8" ht="29.25" customHeight="1" x14ac:dyDescent="0.35">
      <c r="B72" s="47" t="s">
        <v>119</v>
      </c>
      <c r="C72" s="44">
        <v>30</v>
      </c>
      <c r="D72" s="66">
        <v>0</v>
      </c>
      <c r="E72" s="66">
        <v>81</v>
      </c>
      <c r="F72" s="51"/>
      <c r="H72" s="41"/>
    </row>
    <row r="73" spans="1:8" ht="36" customHeight="1" x14ac:dyDescent="0.35">
      <c r="B73" s="47" t="s">
        <v>118</v>
      </c>
      <c r="C73" s="44">
        <v>50</v>
      </c>
      <c r="D73" s="66">
        <v>20</v>
      </c>
      <c r="E73" s="66">
        <v>90</v>
      </c>
      <c r="F73" s="51"/>
      <c r="H73" s="41"/>
    </row>
    <row r="74" spans="1:8" ht="33.75" customHeight="1" x14ac:dyDescent="0.35">
      <c r="B74" s="47" t="s">
        <v>78</v>
      </c>
      <c r="C74" s="44">
        <v>2000</v>
      </c>
      <c r="D74" s="66">
        <v>0</v>
      </c>
      <c r="E74" s="66">
        <v>1770</v>
      </c>
      <c r="F74" s="51"/>
      <c r="H74" s="41"/>
    </row>
    <row r="75" spans="1:8" ht="32.25" customHeight="1" x14ac:dyDescent="0.35">
      <c r="B75" s="47" t="s">
        <v>120</v>
      </c>
      <c r="C75" s="44">
        <v>80</v>
      </c>
      <c r="D75" s="66">
        <v>15</v>
      </c>
      <c r="E75" s="66">
        <v>65</v>
      </c>
      <c r="F75" s="51"/>
      <c r="H75" s="41"/>
    </row>
    <row r="76" spans="1:8" ht="31.5" customHeight="1" x14ac:dyDescent="0.35">
      <c r="B76" s="49" t="s">
        <v>84</v>
      </c>
      <c r="C76" s="44">
        <f>SUM(C72:C75)</f>
        <v>2160</v>
      </c>
      <c r="D76" s="67">
        <f>SUM(D72:D75)</f>
        <v>35</v>
      </c>
      <c r="E76" s="67">
        <f>SUM(E72:E75)</f>
        <v>2006</v>
      </c>
      <c r="F76" s="51"/>
    </row>
    <row r="77" spans="1:8" ht="72" customHeight="1" x14ac:dyDescent="0.35">
      <c r="B77" s="145" t="s">
        <v>156</v>
      </c>
      <c r="C77" s="145"/>
      <c r="D77" s="145"/>
      <c r="E77" s="145"/>
      <c r="F77" s="42"/>
    </row>
    <row r="78" spans="1:8" ht="75" customHeight="1" x14ac:dyDescent="0.35">
      <c r="B78" s="145" t="s">
        <v>127</v>
      </c>
      <c r="C78" s="145"/>
      <c r="D78" s="145"/>
      <c r="E78" s="145"/>
      <c r="F78" s="42"/>
    </row>
    <row r="79" spans="1:8" ht="19.5" customHeight="1" x14ac:dyDescent="0.35">
      <c r="B79" s="124" t="s">
        <v>131</v>
      </c>
      <c r="C79" s="127" t="s">
        <v>80</v>
      </c>
      <c r="D79" s="127" t="s">
        <v>161</v>
      </c>
      <c r="E79" s="127"/>
      <c r="F79" s="42"/>
    </row>
    <row r="80" spans="1:8" ht="30" customHeight="1" x14ac:dyDescent="0.35">
      <c r="B80" s="124"/>
      <c r="C80" s="127"/>
      <c r="D80" s="128"/>
      <c r="E80" s="127"/>
      <c r="F80" s="42"/>
    </row>
    <row r="81" spans="2:14" ht="38.25" customHeight="1" x14ac:dyDescent="0.35">
      <c r="B81" s="47" t="s">
        <v>119</v>
      </c>
      <c r="C81" s="140" t="s">
        <v>85</v>
      </c>
      <c r="D81" s="155">
        <v>65</v>
      </c>
      <c r="E81" s="155"/>
      <c r="F81" s="42"/>
    </row>
    <row r="82" spans="2:14" ht="40.5" customHeight="1" x14ac:dyDescent="0.35">
      <c r="B82" s="47" t="s">
        <v>118</v>
      </c>
      <c r="C82" s="141"/>
      <c r="D82" s="155">
        <v>16</v>
      </c>
      <c r="E82" s="155"/>
      <c r="F82" s="42"/>
    </row>
    <row r="83" spans="2:14" ht="36.75" customHeight="1" x14ac:dyDescent="0.35">
      <c r="B83" s="47" t="s">
        <v>78</v>
      </c>
      <c r="C83" s="141"/>
      <c r="D83" s="155">
        <v>1770</v>
      </c>
      <c r="E83" s="155"/>
      <c r="F83" s="42"/>
    </row>
    <row r="84" spans="2:14" ht="43.5" customHeight="1" x14ac:dyDescent="0.35">
      <c r="B84" s="47" t="s">
        <v>120</v>
      </c>
      <c r="C84" s="141"/>
      <c r="D84" s="155">
        <v>16</v>
      </c>
      <c r="E84" s="155"/>
      <c r="F84" s="42"/>
    </row>
    <row r="85" spans="2:14" ht="31.5" customHeight="1" x14ac:dyDescent="0.35">
      <c r="B85" s="49" t="s">
        <v>84</v>
      </c>
      <c r="C85" s="146"/>
      <c r="D85" s="147">
        <f>SUM(D81:E84)</f>
        <v>1867</v>
      </c>
      <c r="E85" s="147"/>
      <c r="F85" s="42"/>
    </row>
    <row r="86" spans="2:14" ht="28.5" customHeight="1" x14ac:dyDescent="0.35">
      <c r="B86" s="120" t="s">
        <v>129</v>
      </c>
      <c r="C86" s="120"/>
      <c r="D86" s="120"/>
      <c r="E86" s="120"/>
      <c r="F86" s="42"/>
    </row>
    <row r="87" spans="2:14" x14ac:dyDescent="0.35">
      <c r="B87" s="123"/>
      <c r="C87" s="123"/>
      <c r="D87" s="123"/>
      <c r="E87" s="123"/>
      <c r="F87" s="123"/>
      <c r="M87" s="149"/>
      <c r="N87" s="149"/>
    </row>
    <row r="88" spans="2:14" ht="15.75" customHeight="1" x14ac:dyDescent="0.35">
      <c r="B88" s="154" t="s">
        <v>110</v>
      </c>
      <c r="C88" s="152" t="s">
        <v>80</v>
      </c>
      <c r="D88" s="152" t="s">
        <v>161</v>
      </c>
      <c r="E88" s="152"/>
      <c r="F88" s="42"/>
      <c r="L88" s="149"/>
      <c r="M88" s="149"/>
    </row>
    <row r="89" spans="2:14" ht="24.75" customHeight="1" x14ac:dyDescent="0.35">
      <c r="B89" s="154"/>
      <c r="C89" s="152"/>
      <c r="D89" s="153"/>
      <c r="E89" s="152"/>
      <c r="F89" s="42"/>
      <c r="L89" s="149"/>
      <c r="M89" s="149"/>
    </row>
    <row r="90" spans="2:14" ht="39.75" customHeight="1" x14ac:dyDescent="0.35">
      <c r="B90" s="99" t="s">
        <v>48</v>
      </c>
      <c r="C90" s="100" t="s">
        <v>85</v>
      </c>
      <c r="D90" s="150">
        <v>427</v>
      </c>
      <c r="E90" s="150"/>
      <c r="F90" s="42"/>
      <c r="L90" s="40"/>
      <c r="M90" s="40"/>
    </row>
    <row r="91" spans="2:14" ht="32.25" customHeight="1" x14ac:dyDescent="0.35">
      <c r="B91" s="151" t="s">
        <v>129</v>
      </c>
      <c r="C91" s="151"/>
      <c r="D91" s="151"/>
      <c r="E91" s="151"/>
      <c r="F91" s="51"/>
    </row>
    <row r="92" spans="2:14" ht="14.5" x14ac:dyDescent="0.35">
      <c r="B92" s="51"/>
      <c r="C92" s="51"/>
      <c r="D92" s="51"/>
      <c r="E92" s="51"/>
      <c r="F92" s="51"/>
    </row>
    <row r="93" spans="2:14" ht="14.5" x14ac:dyDescent="0.35">
      <c r="B93" s="51"/>
      <c r="C93" s="51"/>
      <c r="D93" s="51"/>
      <c r="E93" s="51"/>
      <c r="F93" s="51"/>
    </row>
    <row r="94" spans="2:14" ht="14.5" x14ac:dyDescent="0.35">
      <c r="B94" s="51"/>
      <c r="C94" s="51"/>
      <c r="D94" s="51"/>
      <c r="E94" s="51"/>
      <c r="F94" s="51"/>
    </row>
    <row r="95" spans="2:14" ht="14.5" x14ac:dyDescent="0.35">
      <c r="B95" s="51"/>
      <c r="C95" s="51"/>
      <c r="D95" s="51"/>
      <c r="E95" s="51"/>
      <c r="F95" s="51"/>
    </row>
    <row r="96" spans="2:14" ht="14.5" x14ac:dyDescent="0.35">
      <c r="B96" s="51"/>
      <c r="C96" s="51"/>
      <c r="D96" s="51"/>
      <c r="E96" s="51"/>
      <c r="F96" s="51"/>
    </row>
    <row r="97" spans="2:9" ht="14.5" x14ac:dyDescent="0.35">
      <c r="B97" s="51"/>
      <c r="C97" s="51"/>
      <c r="D97" s="51"/>
      <c r="E97" s="51"/>
      <c r="F97" s="51"/>
    </row>
    <row r="98" spans="2:9" ht="14.5" x14ac:dyDescent="0.35">
      <c r="B98" s="51"/>
      <c r="C98" s="51"/>
      <c r="D98" s="51"/>
      <c r="E98" s="51"/>
      <c r="F98" s="51"/>
    </row>
    <row r="99" spans="2:9" ht="14.5" x14ac:dyDescent="0.35">
      <c r="B99" s="51"/>
      <c r="C99" s="51"/>
      <c r="D99" s="51"/>
      <c r="E99" s="51"/>
      <c r="F99" s="51"/>
    </row>
    <row r="100" spans="2:9" ht="14.5" x14ac:dyDescent="0.35">
      <c r="B100" s="51"/>
      <c r="C100" s="51"/>
      <c r="D100" s="51"/>
      <c r="E100" s="51"/>
      <c r="F100" s="51"/>
    </row>
    <row r="101" spans="2:9" ht="14.5" x14ac:dyDescent="0.35">
      <c r="B101" s="51"/>
      <c r="C101" s="51"/>
      <c r="D101" s="51"/>
      <c r="E101" s="51"/>
      <c r="F101" s="51"/>
    </row>
    <row r="102" spans="2:9" ht="20.25" customHeight="1" x14ac:dyDescent="0.35">
      <c r="B102" s="51"/>
      <c r="C102" s="51"/>
      <c r="D102" s="51"/>
      <c r="E102" s="51"/>
      <c r="F102" s="51"/>
      <c r="G102" s="51"/>
      <c r="H102" s="51"/>
      <c r="I102" s="51"/>
    </row>
    <row r="103" spans="2:9" ht="25.5" customHeight="1" x14ac:dyDescent="0.35">
      <c r="B103" s="156" t="s">
        <v>158</v>
      </c>
      <c r="C103" s="156"/>
      <c r="D103" s="156"/>
      <c r="E103" s="156"/>
      <c r="F103" s="51"/>
      <c r="G103" s="51"/>
      <c r="H103" s="51"/>
      <c r="I103" s="51"/>
    </row>
    <row r="104" spans="2:9" ht="20.25" customHeight="1" x14ac:dyDescent="0.35">
      <c r="B104" s="157" t="s">
        <v>159</v>
      </c>
      <c r="C104" s="157"/>
      <c r="D104" s="157"/>
      <c r="E104" s="157"/>
      <c r="F104" s="55"/>
      <c r="I104" s="51"/>
    </row>
    <row r="105" spans="2:9" ht="17.149999999999999" customHeight="1" x14ac:dyDescent="0.35">
      <c r="B105" s="55"/>
      <c r="C105" s="123"/>
      <c r="D105" s="123"/>
      <c r="E105" s="123"/>
      <c r="F105" s="69"/>
      <c r="I105" s="51"/>
    </row>
    <row r="106" spans="2:9" ht="17.149999999999999" customHeight="1" x14ac:dyDescent="0.35">
      <c r="B106" s="68"/>
      <c r="C106" s="69"/>
      <c r="D106" s="69"/>
      <c r="E106" s="51"/>
      <c r="F106"/>
      <c r="I106" s="51"/>
    </row>
    <row r="107" spans="2:9" ht="17.149999999999999" customHeight="1" x14ac:dyDescent="0.35">
      <c r="B107" s="65"/>
      <c r="C107" s="65"/>
      <c r="D107" s="65"/>
      <c r="E107" s="65"/>
      <c r="F107" s="51"/>
    </row>
    <row r="108" spans="2:9" ht="14.5" x14ac:dyDescent="0.35">
      <c r="B108" s="59"/>
      <c r="C108" s="59"/>
      <c r="D108" s="59"/>
      <c r="E108" s="59"/>
      <c r="F108" s="51"/>
    </row>
    <row r="109" spans="2:9" ht="14.5" x14ac:dyDescent="0.35">
      <c r="B109" s="59"/>
      <c r="C109" s="59"/>
      <c r="D109" s="59"/>
      <c r="E109" s="59"/>
      <c r="F109" s="51"/>
    </row>
    <row r="110" spans="2:9" ht="14.5" x14ac:dyDescent="0.35">
      <c r="B110" s="59"/>
      <c r="C110" s="59"/>
      <c r="D110" s="59"/>
      <c r="E110" s="59"/>
      <c r="F110" s="51"/>
    </row>
    <row r="111" spans="2:9" ht="14.5" x14ac:dyDescent="0.35">
      <c r="B111" s="51"/>
      <c r="C111" s="51"/>
      <c r="D111" s="51"/>
      <c r="E111" s="51"/>
      <c r="F111" s="51"/>
    </row>
    <row r="112" spans="2:9" ht="14.5" x14ac:dyDescent="0.35">
      <c r="B112" s="63"/>
      <c r="C112" s="63"/>
      <c r="D112" s="59"/>
      <c r="E112" s="59"/>
      <c r="F112" s="51"/>
    </row>
    <row r="113" spans="2:6" ht="14.5" x14ac:dyDescent="0.35">
      <c r="B113" s="63"/>
      <c r="C113" s="63"/>
      <c r="D113" s="59"/>
      <c r="E113" s="59"/>
      <c r="F113" s="51"/>
    </row>
    <row r="114" spans="2:6" ht="14.5" x14ac:dyDescent="0.35">
      <c r="B114" s="63"/>
      <c r="C114" s="63"/>
      <c r="D114" s="59"/>
      <c r="E114" s="59"/>
      <c r="F114" s="51"/>
    </row>
    <row r="115" spans="2:6" ht="14.5" x14ac:dyDescent="0.35">
      <c r="B115" s="19"/>
      <c r="C115" s="19"/>
      <c r="D115" s="19"/>
      <c r="E115" s="19"/>
      <c r="F115" s="19"/>
    </row>
  </sheetData>
  <mergeCells count="102">
    <mergeCell ref="C105:E105"/>
    <mergeCell ref="L89:M89"/>
    <mergeCell ref="L88:M88"/>
    <mergeCell ref="M87:N87"/>
    <mergeCell ref="D90:E90"/>
    <mergeCell ref="D85:E85"/>
    <mergeCell ref="B79:B80"/>
    <mergeCell ref="C79:C80"/>
    <mergeCell ref="B91:E91"/>
    <mergeCell ref="D88:E89"/>
    <mergeCell ref="B87:F87"/>
    <mergeCell ref="B88:B89"/>
    <mergeCell ref="C88:C89"/>
    <mergeCell ref="D79:E80"/>
    <mergeCell ref="D81:E81"/>
    <mergeCell ref="D82:E82"/>
    <mergeCell ref="D83:E83"/>
    <mergeCell ref="D84:E84"/>
    <mergeCell ref="B103:E103"/>
    <mergeCell ref="B104:E104"/>
    <mergeCell ref="B78:E78"/>
    <mergeCell ref="B77:E77"/>
    <mergeCell ref="C81:C85"/>
    <mergeCell ref="B86:E86"/>
    <mergeCell ref="C37:C38"/>
    <mergeCell ref="D55:E55"/>
    <mergeCell ref="D28:E29"/>
    <mergeCell ref="D37:E38"/>
    <mergeCell ref="D30:E30"/>
    <mergeCell ref="D60:E60"/>
    <mergeCell ref="D58:E58"/>
    <mergeCell ref="D61:E61"/>
    <mergeCell ref="D62:E62"/>
    <mergeCell ref="D54:E54"/>
    <mergeCell ref="D56:E56"/>
    <mergeCell ref="D50:E50"/>
    <mergeCell ref="D59:E59"/>
    <mergeCell ref="D57:E57"/>
    <mergeCell ref="C54:C62"/>
    <mergeCell ref="D46:E46"/>
    <mergeCell ref="D45:E45"/>
    <mergeCell ref="C39:C49"/>
    <mergeCell ref="B70:B71"/>
    <mergeCell ref="C70:C71"/>
    <mergeCell ref="D70:D71"/>
    <mergeCell ref="E70:E71"/>
    <mergeCell ref="B1:E1"/>
    <mergeCell ref="C22:C23"/>
    <mergeCell ref="C28:C29"/>
    <mergeCell ref="C27:F27"/>
    <mergeCell ref="B11:F11"/>
    <mergeCell ref="B21:F21"/>
    <mergeCell ref="B6:B7"/>
    <mergeCell ref="B12:B13"/>
    <mergeCell ref="C6:C7"/>
    <mergeCell ref="C12:C13"/>
    <mergeCell ref="C16:C18"/>
    <mergeCell ref="D8:E8"/>
    <mergeCell ref="D10:E10"/>
    <mergeCell ref="D12:E13"/>
    <mergeCell ref="D18:E18"/>
    <mergeCell ref="D19:E19"/>
    <mergeCell ref="D22:E23"/>
    <mergeCell ref="D24:E24"/>
    <mergeCell ref="D25:E25"/>
    <mergeCell ref="D9:E9"/>
    <mergeCell ref="B5:E5"/>
    <mergeCell ref="B22:B23"/>
    <mergeCell ref="D20:E20"/>
    <mergeCell ref="B4:E4"/>
    <mergeCell ref="D52:E53"/>
    <mergeCell ref="D49:E49"/>
    <mergeCell ref="B28:B29"/>
    <mergeCell ref="D14:E14"/>
    <mergeCell ref="D16:E16"/>
    <mergeCell ref="D34:E34"/>
    <mergeCell ref="D32:E33"/>
    <mergeCell ref="D15:E15"/>
    <mergeCell ref="D26:E26"/>
    <mergeCell ref="B32:B33"/>
    <mergeCell ref="B36:F36"/>
    <mergeCell ref="C32:C33"/>
    <mergeCell ref="D17:E17"/>
    <mergeCell ref="D6:E7"/>
    <mergeCell ref="D39:E39"/>
    <mergeCell ref="D48:E48"/>
    <mergeCell ref="D47:E47"/>
    <mergeCell ref="B37:B38"/>
    <mergeCell ref="D40:E40"/>
    <mergeCell ref="D41:E41"/>
    <mergeCell ref="D42:E42"/>
    <mergeCell ref="D43:E43"/>
    <mergeCell ref="D44:E44"/>
    <mergeCell ref="B68:E68"/>
    <mergeCell ref="D67:E67"/>
    <mergeCell ref="C65:C66"/>
    <mergeCell ref="B64:F64"/>
    <mergeCell ref="B52:B53"/>
    <mergeCell ref="B65:B66"/>
    <mergeCell ref="C52:C53"/>
    <mergeCell ref="D63:E63"/>
    <mergeCell ref="D65:E6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2" manualBreakCount="2">
    <brk id="35" min="1" max="4" man="1"/>
    <brk id="78" min="1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53"/>
  <sheetViews>
    <sheetView tabSelected="1" view="pageBreakPreview" zoomScaleNormal="100" zoomScaleSheetLayoutView="100" workbookViewId="0">
      <selection activeCell="A19" sqref="A19"/>
    </sheetView>
  </sheetViews>
  <sheetFormatPr defaultColWidth="9" defaultRowHeight="14.5" x14ac:dyDescent="0.35"/>
  <cols>
    <col min="1" max="1" width="62.7265625" style="72" customWidth="1"/>
    <col min="2" max="2" width="33.1796875" style="72" customWidth="1"/>
    <col min="3" max="3" width="31" style="72" customWidth="1"/>
    <col min="4" max="4" width="2.7265625" style="72" customWidth="1"/>
    <col min="5" max="6" width="9" style="72"/>
    <col min="7" max="7" width="8.54296875" style="72" customWidth="1"/>
    <col min="8" max="16384" width="9" style="72"/>
  </cols>
  <sheetData>
    <row r="1" spans="1:4" ht="124.5" customHeight="1" x14ac:dyDescent="0.35">
      <c r="A1" s="169"/>
      <c r="B1" s="169"/>
      <c r="C1" s="169"/>
      <c r="D1" s="71"/>
    </row>
    <row r="2" spans="1:4" ht="39.75" customHeight="1" x14ac:dyDescent="0.35">
      <c r="A2" s="170" t="s">
        <v>136</v>
      </c>
      <c r="B2" s="170"/>
      <c r="C2" s="170"/>
    </row>
    <row r="3" spans="1:4" ht="40.5" customHeight="1" x14ac:dyDescent="0.35">
      <c r="A3" s="157" t="s">
        <v>163</v>
      </c>
      <c r="B3" s="157"/>
      <c r="C3" s="157"/>
    </row>
    <row r="4" spans="1:4" ht="36" customHeight="1" x14ac:dyDescent="0.35">
      <c r="A4" s="73" t="s">
        <v>104</v>
      </c>
      <c r="B4" s="74" t="s">
        <v>2</v>
      </c>
      <c r="C4" s="161" t="s">
        <v>161</v>
      </c>
    </row>
    <row r="5" spans="1:4" ht="37" customHeight="1" x14ac:dyDescent="0.35">
      <c r="A5" s="75" t="s">
        <v>132</v>
      </c>
      <c r="B5" s="76" t="s">
        <v>141</v>
      </c>
      <c r="C5" s="161"/>
    </row>
    <row r="6" spans="1:4" ht="34.5" customHeight="1" x14ac:dyDescent="0.35">
      <c r="A6" s="77" t="s">
        <v>105</v>
      </c>
      <c r="B6" s="78">
        <v>304</v>
      </c>
      <c r="C6" s="171">
        <f>SUM(B6/B7)</f>
        <v>0.98064516129032253</v>
      </c>
    </row>
    <row r="7" spans="1:4" ht="33" customHeight="1" x14ac:dyDescent="0.35">
      <c r="A7" s="77" t="s">
        <v>106</v>
      </c>
      <c r="B7" s="78">
        <v>310</v>
      </c>
      <c r="C7" s="172"/>
    </row>
    <row r="8" spans="1:4" ht="36.75" customHeight="1" x14ac:dyDescent="0.35">
      <c r="A8" s="173"/>
      <c r="B8" s="174"/>
      <c r="C8" s="174"/>
    </row>
    <row r="9" spans="1:4" ht="42.25" customHeight="1" x14ac:dyDescent="0.35">
      <c r="A9" s="79" t="s">
        <v>133</v>
      </c>
      <c r="B9" s="76" t="s">
        <v>142</v>
      </c>
      <c r="C9" s="80" t="s">
        <v>161</v>
      </c>
    </row>
    <row r="10" spans="1:4" ht="40.5" customHeight="1" x14ac:dyDescent="0.35">
      <c r="A10" s="81" t="s">
        <v>107</v>
      </c>
      <c r="B10" s="82" t="s">
        <v>112</v>
      </c>
      <c r="C10" s="175" t="s">
        <v>113</v>
      </c>
    </row>
    <row r="11" spans="1:4" ht="39.75" customHeight="1" x14ac:dyDescent="0.35">
      <c r="A11" s="77" t="s">
        <v>108</v>
      </c>
      <c r="B11" s="82" t="s">
        <v>112</v>
      </c>
      <c r="C11" s="175"/>
    </row>
    <row r="12" spans="1:4" ht="34.5" customHeight="1" x14ac:dyDescent="0.35">
      <c r="A12" s="83"/>
      <c r="B12" s="84"/>
      <c r="C12" s="85"/>
    </row>
    <row r="13" spans="1:4" ht="42" customHeight="1" x14ac:dyDescent="0.35">
      <c r="A13" s="79" t="s">
        <v>143</v>
      </c>
      <c r="B13" s="76">
        <v>1</v>
      </c>
      <c r="C13" s="80" t="s">
        <v>161</v>
      </c>
    </row>
    <row r="14" spans="1:4" ht="33" customHeight="1" x14ac:dyDescent="0.35">
      <c r="A14" s="81" t="s">
        <v>109</v>
      </c>
      <c r="B14" s="86">
        <v>7968</v>
      </c>
      <c r="C14" s="176">
        <f>SUM(B14/B15)</f>
        <v>1.7706666666666666</v>
      </c>
    </row>
    <row r="15" spans="1:4" ht="33.75" customHeight="1" x14ac:dyDescent="0.35">
      <c r="A15" s="81" t="s">
        <v>111</v>
      </c>
      <c r="B15" s="86">
        <v>4500</v>
      </c>
      <c r="C15" s="176"/>
    </row>
    <row r="16" spans="1:4" ht="40.5" customHeight="1" x14ac:dyDescent="0.35">
      <c r="A16" s="87"/>
      <c r="B16" s="88"/>
      <c r="C16" s="89"/>
    </row>
    <row r="17" spans="1:3" ht="44.25" customHeight="1" x14ac:dyDescent="0.35">
      <c r="A17" s="79" t="s">
        <v>144</v>
      </c>
      <c r="B17" s="76" t="s">
        <v>145</v>
      </c>
      <c r="C17" s="80" t="s">
        <v>161</v>
      </c>
    </row>
    <row r="18" spans="1:3" ht="29.15" customHeight="1" x14ac:dyDescent="0.35">
      <c r="A18" s="81" t="s">
        <v>146</v>
      </c>
      <c r="B18" s="86">
        <v>32</v>
      </c>
      <c r="C18" s="177">
        <f>SUM(B18/B19)</f>
        <v>1</v>
      </c>
    </row>
    <row r="19" spans="1:3" ht="27" customHeight="1" x14ac:dyDescent="0.35">
      <c r="A19" s="81" t="s">
        <v>147</v>
      </c>
      <c r="B19" s="86">
        <v>32</v>
      </c>
      <c r="C19" s="177"/>
    </row>
    <row r="20" spans="1:3" ht="35.25" customHeight="1" x14ac:dyDescent="0.35">
      <c r="A20" s="178"/>
      <c r="B20" s="178"/>
      <c r="C20" s="178"/>
    </row>
    <row r="21" spans="1:3" ht="57.75" customHeight="1" x14ac:dyDescent="0.35">
      <c r="A21" s="79" t="s">
        <v>148</v>
      </c>
      <c r="B21" s="90" t="s">
        <v>149</v>
      </c>
      <c r="C21" s="80" t="s">
        <v>161</v>
      </c>
    </row>
    <row r="22" spans="1:3" ht="34.5" customHeight="1" x14ac:dyDescent="0.35">
      <c r="A22" s="81" t="s">
        <v>150</v>
      </c>
      <c r="B22" s="97">
        <v>10</v>
      </c>
      <c r="C22" s="168">
        <f>SUM(B22/B23)</f>
        <v>1</v>
      </c>
    </row>
    <row r="23" spans="1:3" ht="30" customHeight="1" x14ac:dyDescent="0.35">
      <c r="A23" s="81" t="s">
        <v>151</v>
      </c>
      <c r="B23" s="98">
        <v>10</v>
      </c>
      <c r="C23" s="168"/>
    </row>
    <row r="24" spans="1:3" ht="35.25" customHeight="1" x14ac:dyDescent="0.35">
      <c r="A24" s="87"/>
      <c r="B24" s="87"/>
      <c r="C24" s="91"/>
    </row>
    <row r="25" spans="1:3" ht="60.75" customHeight="1" x14ac:dyDescent="0.35">
      <c r="A25" s="79" t="s">
        <v>152</v>
      </c>
      <c r="B25" s="90" t="s">
        <v>149</v>
      </c>
      <c r="C25" s="80" t="s">
        <v>161</v>
      </c>
    </row>
    <row r="26" spans="1:3" ht="38.25" customHeight="1" x14ac:dyDescent="0.35">
      <c r="A26" s="81" t="s">
        <v>153</v>
      </c>
      <c r="B26" s="97">
        <v>10</v>
      </c>
      <c r="C26" s="168">
        <f>SUM(B26/B27)</f>
        <v>1</v>
      </c>
    </row>
    <row r="27" spans="1:3" ht="34.5" customHeight="1" x14ac:dyDescent="0.35">
      <c r="A27" s="81" t="s">
        <v>154</v>
      </c>
      <c r="B27" s="98">
        <v>10</v>
      </c>
      <c r="C27" s="168"/>
    </row>
    <row r="28" spans="1:3" ht="28.5" customHeight="1" x14ac:dyDescent="0.35">
      <c r="A28" s="92"/>
      <c r="B28" s="92"/>
      <c r="C28" s="92"/>
    </row>
    <row r="29" spans="1:3" ht="15.75" customHeight="1" x14ac:dyDescent="0.35">
      <c r="A29" s="92"/>
      <c r="B29" s="92"/>
      <c r="C29" s="92"/>
    </row>
    <row r="30" spans="1:3" ht="33.75" customHeight="1" x14ac:dyDescent="0.35">
      <c r="A30" s="73" t="s">
        <v>104</v>
      </c>
      <c r="B30" s="74" t="s">
        <v>2</v>
      </c>
      <c r="C30" s="161" t="s">
        <v>157</v>
      </c>
    </row>
    <row r="31" spans="1:3" ht="38.25" customHeight="1" x14ac:dyDescent="0.35">
      <c r="A31" s="79" t="s">
        <v>134</v>
      </c>
      <c r="B31" s="76" t="s">
        <v>142</v>
      </c>
      <c r="C31" s="161"/>
    </row>
    <row r="32" spans="1:3" ht="27" customHeight="1" x14ac:dyDescent="0.35">
      <c r="A32" s="81" t="s">
        <v>108</v>
      </c>
      <c r="B32" s="82">
        <v>18</v>
      </c>
      <c r="C32" s="162">
        <f>(B33/B32)</f>
        <v>0</v>
      </c>
    </row>
    <row r="33" spans="1:4" ht="28.5" customHeight="1" x14ac:dyDescent="0.35">
      <c r="A33" s="77" t="s">
        <v>107</v>
      </c>
      <c r="B33" s="82">
        <v>0</v>
      </c>
      <c r="C33" s="163"/>
    </row>
    <row r="34" spans="1:4" ht="27" customHeight="1" x14ac:dyDescent="0.35">
      <c r="A34" s="83"/>
      <c r="B34" s="83"/>
      <c r="C34" s="93"/>
    </row>
    <row r="35" spans="1:4" ht="29.25" customHeight="1" x14ac:dyDescent="0.35">
      <c r="A35" s="164" t="s">
        <v>135</v>
      </c>
      <c r="B35" s="164"/>
      <c r="C35" s="164"/>
    </row>
    <row r="36" spans="1:4" ht="86.25" customHeight="1" x14ac:dyDescent="0.35">
      <c r="A36" s="165" t="s">
        <v>162</v>
      </c>
      <c r="B36" s="165"/>
      <c r="C36" s="165"/>
    </row>
    <row r="37" spans="1:4" x14ac:dyDescent="0.35">
      <c r="A37" s="92"/>
      <c r="B37" s="92"/>
      <c r="C37" s="92"/>
    </row>
    <row r="38" spans="1:4" x14ac:dyDescent="0.35">
      <c r="A38" s="92"/>
      <c r="B38" s="92"/>
      <c r="C38" s="92"/>
    </row>
    <row r="39" spans="1:4" x14ac:dyDescent="0.35">
      <c r="A39" s="92"/>
      <c r="B39" s="92"/>
      <c r="C39" s="92"/>
    </row>
    <row r="40" spans="1:4" x14ac:dyDescent="0.35">
      <c r="A40" s="92"/>
      <c r="B40" s="92"/>
      <c r="C40" s="92"/>
    </row>
    <row r="41" spans="1:4" x14ac:dyDescent="0.35">
      <c r="A41" s="92"/>
      <c r="B41" s="92"/>
      <c r="C41" s="92"/>
    </row>
    <row r="42" spans="1:4" x14ac:dyDescent="0.35">
      <c r="A42" s="92"/>
      <c r="B42" s="92"/>
      <c r="C42" s="92"/>
    </row>
    <row r="43" spans="1:4" ht="20.25" customHeight="1" x14ac:dyDescent="0.35">
      <c r="A43" s="92"/>
      <c r="B43" s="92"/>
      <c r="C43" s="92"/>
    </row>
    <row r="44" spans="1:4" x14ac:dyDescent="0.35">
      <c r="A44" s="92"/>
      <c r="B44" s="92"/>
      <c r="C44" s="92"/>
    </row>
    <row r="45" spans="1:4" ht="22.5" customHeight="1" x14ac:dyDescent="0.35">
      <c r="A45" s="167" t="s">
        <v>158</v>
      </c>
      <c r="B45" s="167"/>
      <c r="C45" s="167"/>
    </row>
    <row r="46" spans="1:4" ht="21" customHeight="1" x14ac:dyDescent="0.35">
      <c r="A46" s="157" t="s">
        <v>159</v>
      </c>
      <c r="B46" s="157"/>
      <c r="C46" s="157"/>
      <c r="D46"/>
    </row>
    <row r="47" spans="1:4" x14ac:dyDescent="0.35">
      <c r="A47" s="42"/>
      <c r="B47" s="42"/>
      <c r="C47" s="42"/>
      <c r="D47"/>
    </row>
    <row r="48" spans="1:4" x14ac:dyDescent="0.35">
      <c r="A48" s="70"/>
      <c r="B48" s="166"/>
      <c r="C48" s="166"/>
      <c r="D48" s="166"/>
    </row>
    <row r="49" spans="1:4" x14ac:dyDescent="0.35">
      <c r="A49" s="64"/>
      <c r="B49" s="158"/>
      <c r="C49" s="158"/>
      <c r="D49" s="158"/>
    </row>
    <row r="50" spans="1:4" x14ac:dyDescent="0.35">
      <c r="A50" s="94"/>
      <c r="B50" s="159"/>
      <c r="C50" s="159"/>
      <c r="D50" s="159"/>
    </row>
    <row r="51" spans="1:4" x14ac:dyDescent="0.35">
      <c r="A51" s="160"/>
      <c r="B51" s="160"/>
      <c r="C51" s="92"/>
    </row>
    <row r="52" spans="1:4" x14ac:dyDescent="0.35">
      <c r="A52" s="95"/>
      <c r="B52" s="65"/>
      <c r="C52" s="96"/>
    </row>
    <row r="53" spans="1:4" x14ac:dyDescent="0.35">
      <c r="A53" s="64"/>
      <c r="B53" s="65"/>
      <c r="C53" s="64"/>
    </row>
  </sheetData>
  <mergeCells count="22">
    <mergeCell ref="C26:C27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B49:D49"/>
    <mergeCell ref="B50:D50"/>
    <mergeCell ref="A51:B51"/>
    <mergeCell ref="C30:C31"/>
    <mergeCell ref="C32:C33"/>
    <mergeCell ref="A35:C35"/>
    <mergeCell ref="A36:C36"/>
    <mergeCell ref="B48:D48"/>
    <mergeCell ref="A45:C45"/>
    <mergeCell ref="A46:C46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1" manualBreakCount="1">
    <brk id="2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2024-01-10T19:11:54Z</cp:lastPrinted>
  <dcterms:created xsi:type="dcterms:W3CDTF">2018-04-23T17:40:00Z</dcterms:created>
  <dcterms:modified xsi:type="dcterms:W3CDTF">2024-02-15T21:41:29Z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