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22-daniela\Desktop\DANIELA\Tratativa\CRER\"/>
    </mc:Choice>
  </mc:AlternateContent>
  <xr:revisionPtr revIDLastSave="0" documentId="13_ncr:1_{4ED322A5-961B-4F90-AE4F-8A448DCE829A}" xr6:coauthVersionLast="47" xr6:coauthVersionMax="47" xr10:uidLastSave="{00000000-0000-0000-0000-000000000000}"/>
  <bookViews>
    <workbookView xWindow="-110" yWindow="-110" windowWidth="19420" windowHeight="10300" xr2:uid="{48F823D8-4879-4A0E-A7A0-F1C5544E3D2F}"/>
  </bookViews>
  <sheets>
    <sheet name="CRER" sheetId="1" r:id="rId1"/>
  </sheets>
  <definedNames>
    <definedName name="_xlnm._FilterDatabase" localSheetId="0" hidden="1">CRER!$B$16:$W$56</definedName>
    <definedName name="_xlnm.Print_Area" localSheetId="0">CRER!$B$1:$W$120</definedName>
    <definedName name="_xlnm.Print_Titles" localSheetId="0">CRER!$67:$68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G95" i="1"/>
  <c r="G94" i="1"/>
  <c r="G110" i="1" s="1"/>
  <c r="M70" i="1" a="1"/>
  <c r="M70" i="1" s="1"/>
  <c r="M69" i="1" a="1"/>
  <c r="M69" i="1" s="1"/>
  <c r="V56" i="1"/>
  <c r="U56" i="1"/>
  <c r="T56" i="1"/>
  <c r="S56" i="1"/>
  <c r="R56" i="1"/>
  <c r="Q56" i="1"/>
  <c r="P56" i="1"/>
  <c r="O56" i="1"/>
  <c r="N56" i="1"/>
  <c r="M56" i="1"/>
  <c r="K56" i="1"/>
  <c r="J56" i="1"/>
  <c r="I56" i="1"/>
  <c r="H56" i="1"/>
  <c r="G56" i="1"/>
  <c r="F56" i="1"/>
  <c r="E56" i="1"/>
  <c r="D56" i="1"/>
  <c r="C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</authors>
  <commentList>
    <comment ref="G69" authorId="0" shapeId="0" xr:uid="{310736C7-2DE0-4413-9BE0-1F47E80BBF5D}">
      <text>
        <r>
          <rPr>
            <b/>
            <sz val="9"/>
            <color indexed="81"/>
            <rFont val="Segoe UI"/>
            <family val="2"/>
          </rPr>
          <t>R$50.022,84</t>
        </r>
        <r>
          <rPr>
            <sz val="9"/>
            <color indexed="81"/>
            <rFont val="Segoe UI"/>
            <family val="2"/>
          </rPr>
          <t xml:space="preserve">-  FOLHA DE PESSOAL  REFERENCIA JANEIRO/24, LANÇADA NA PLANILHA DE REPASSE MENSAL FEVEREIRO/2024. TOTAL R$ 60.713,41  
.
</t>
        </r>
        <r>
          <rPr>
            <b/>
            <sz val="9"/>
            <color indexed="81"/>
            <rFont val="Segoe UI"/>
            <family val="2"/>
          </rPr>
          <t>R$ 23.010,58</t>
        </r>
        <r>
          <rPr>
            <sz val="9"/>
            <color indexed="81"/>
            <rFont val="Segoe UI"/>
            <family val="2"/>
          </rPr>
          <t xml:space="preserve">   RESIDENCIA MÉDICA  REFERENCIA JANEIRO/24, LANÇADA NA PLANILHA DE REPASSE MENSAL FEVEREIRO/2024.
.
DESPACHO Nº 332/2024/SES/GMAE - CG-14421</t>
        </r>
      </text>
    </comment>
    <comment ref="G70" authorId="0" shapeId="0" xr:uid="{7573953C-5570-48D3-8AAC-7905004E7799}">
      <text>
        <r>
          <rPr>
            <b/>
            <sz val="9"/>
            <color indexed="81"/>
            <rFont val="Segoe UI"/>
            <family val="2"/>
          </rPr>
          <t xml:space="preserve">  R$ 10.690,57- parte da F</t>
        </r>
        <r>
          <rPr>
            <sz val="9"/>
            <color indexed="81"/>
            <rFont val="Segoe UI"/>
            <family val="2"/>
          </rPr>
          <t>OLHA DE PESSOAL  REFERENCIA JANEIRO/24, LANÇADA NA PLANILHA DE REPASSE MENSAL FEVEREIRO/2024. total R$ 60.713,41
.</t>
        </r>
        <r>
          <rPr>
            <b/>
            <sz val="9"/>
            <color indexed="81"/>
            <rFont val="Segoe UI"/>
            <family val="2"/>
          </rPr>
          <t xml:space="preserve">
DESPACHO Nº 332/2024/SES/GMAE - CG-14421
R$ 56.931,27- </t>
        </r>
        <r>
          <rPr>
            <sz val="9"/>
            <color indexed="81"/>
            <rFont val="Segoe UI"/>
            <family val="2"/>
          </rPr>
          <t xml:space="preserve">FOLHA DE PESSOAL  REFERENCIA FEVEREIRO/24, LANÇADA NA PLANILHA DE REPASSE MENSAL MARÇO/2024. DESPACHO Nº 1029/2024/SES/SUPECC-03082 e Despacho nº 332/2024- GMAE-CG (v. 58131458).
.
</t>
        </r>
        <r>
          <rPr>
            <b/>
            <sz val="9"/>
            <color indexed="81"/>
            <rFont val="Segoe UI"/>
            <family val="2"/>
          </rPr>
          <t>R$ 23.010,58</t>
        </r>
        <r>
          <rPr>
            <sz val="9"/>
            <color indexed="81"/>
            <rFont val="Segoe UI"/>
            <family val="2"/>
          </rPr>
          <t xml:space="preserve"> - FOLHA DE RESIDENCIA MÉDICA   REFERENCIA FEVEREIRO/24, LANÇADA NA PLANILHA DE REPASSE MENSAL MARÇO/2024. DESPACHO Nº 1029/2024/SES/SUPECC-03082 e Despacho nº 332/2024- GMAE-CG (v. 58131458).</t>
        </r>
      </text>
    </comment>
    <comment ref="G71" authorId="0" shapeId="0" xr:uid="{1FA5AE99-D19F-4203-BA06-EB0D30748E74}">
      <text>
        <r>
          <rPr>
            <b/>
            <sz val="9"/>
            <color indexed="81"/>
            <rFont val="Segoe UI"/>
            <family val="2"/>
          </rPr>
          <t xml:space="preserve">  R$ 10.690,57- parte da F</t>
        </r>
        <r>
          <rPr>
            <sz val="9"/>
            <color indexed="81"/>
            <rFont val="Segoe UI"/>
            <family val="2"/>
          </rPr>
          <t>OLHA DE PESSOAL  REFERENCIA JANEIRO/24, LANÇADA NA PLANILHA DE REPASSE MENSAL FEVEREIRO/2024. total R$ 60.713,41
.</t>
        </r>
        <r>
          <rPr>
            <b/>
            <sz val="9"/>
            <color indexed="81"/>
            <rFont val="Segoe UI"/>
            <family val="2"/>
          </rPr>
          <t xml:space="preserve">
DESPACHO Nº 332/2024/SES/GMAE - CG-14421
R$ 56.931,27- </t>
        </r>
        <r>
          <rPr>
            <sz val="9"/>
            <color indexed="81"/>
            <rFont val="Segoe UI"/>
            <family val="2"/>
          </rPr>
          <t xml:space="preserve">FOLHA DE PESSOAL  REFERENCIA FEVEREIRO/24, LANÇADA NA PLANILHA DE REPASSE MENSAL MARÇO/2024. DESPACHO Nº 1029/2024/SES/SUPECC-03082 e Despacho nº 332/2024- GMAE-CG (v. 58131458).
.
</t>
        </r>
        <r>
          <rPr>
            <b/>
            <sz val="9"/>
            <color indexed="81"/>
            <rFont val="Segoe UI"/>
            <family val="2"/>
          </rPr>
          <t>R$ 23.010,58</t>
        </r>
        <r>
          <rPr>
            <sz val="9"/>
            <color indexed="81"/>
            <rFont val="Segoe UI"/>
            <family val="2"/>
          </rPr>
          <t xml:space="preserve"> - FOLHA DE RESIDENCIA MÉDICA   REFERENCIA FEVEREIRO/24, LANÇADA NA PLANILHA DE REPASSE MENSAL MARÇO/2024. DESPACHO Nº 1029/2024/SES/SUPECC-03082 e Despacho nº 332/2024- GMAE-CG (v. 58131458).</t>
        </r>
      </text>
    </comment>
    <comment ref="G72" authorId="0" shapeId="0" xr:uid="{CBDDA479-7FAD-4F24-98BE-93ECC0D1C38D}">
      <text>
        <r>
          <rPr>
            <b/>
            <sz val="9"/>
            <color indexed="81"/>
            <rFont val="Segoe UI"/>
            <family val="2"/>
          </rPr>
          <t>Emilia Regina da Fonseca:</t>
        </r>
        <r>
          <rPr>
            <sz val="9"/>
            <color indexed="81"/>
            <rFont val="Segoe UI"/>
            <family val="2"/>
          </rPr>
          <t xml:space="preserve">
AUMENTAR O VALOR DA GLOSSA DE FOLHA E ENERGIA</t>
        </r>
      </text>
    </comment>
    <comment ref="G82" authorId="0" shapeId="0" xr:uid="{5864123C-6C77-4114-A567-D0B8FD0AF963}">
      <text>
        <r>
          <rPr>
            <b/>
            <sz val="9"/>
            <color indexed="81"/>
            <rFont val="Segoe UI"/>
            <family val="2"/>
          </rPr>
          <t xml:space="preserve">R$ 60.713,41 </t>
        </r>
        <r>
          <rPr>
            <sz val="9"/>
            <color indexed="81"/>
            <rFont val="Segoe UI"/>
            <family val="2"/>
          </rPr>
          <t xml:space="preserve">  FOLHA DE PESSOAL  REFERENCIA JANEIRO/24, LANÇADA NA PLANILHA DE REPASSE MENSAL FEVEREIRO/2024.
.
</t>
        </r>
        <r>
          <rPr>
            <b/>
            <sz val="9"/>
            <color indexed="81"/>
            <rFont val="Segoe UI"/>
            <family val="2"/>
          </rPr>
          <t>R$ 23.010,58</t>
        </r>
        <r>
          <rPr>
            <sz val="9"/>
            <color indexed="81"/>
            <rFont val="Segoe UI"/>
            <family val="2"/>
          </rPr>
          <t xml:space="preserve">   RESIDENCIA MÉDICA  REFERENCIA JANEIRO/24, LANÇADA NA PLANILHA DE REPASSE MENSAL FEVEREIRO/2024.
.
DESPACHO Nº 332/2024/SES/GMAE - CG-14421</t>
        </r>
      </text>
    </comment>
    <comment ref="G83" authorId="0" shapeId="0" xr:uid="{400158FC-2455-4658-8B91-660D0C1D292E}">
      <text>
        <r>
          <rPr>
            <b/>
            <sz val="9"/>
            <color indexed="81"/>
            <rFont val="Segoe UI"/>
            <family val="2"/>
          </rPr>
          <t xml:space="preserve">R$ 56.931,27- </t>
        </r>
        <r>
          <rPr>
            <sz val="9"/>
            <color indexed="81"/>
            <rFont val="Segoe UI"/>
            <family val="2"/>
          </rPr>
          <t xml:space="preserve">FOLHA DE PESSOAL  REFERENCIA FEVEREIRO/24, LANÇADA NA PLANILHA DE REPASSE MENSAL MARÇO/2024. DESPACHO Nº 1029/2024/SES/SUPECC-03082 e Despacho nº 332/2024- GMAE-CG (v. 58131458).
.
</t>
        </r>
        <r>
          <rPr>
            <b/>
            <sz val="9"/>
            <color indexed="81"/>
            <rFont val="Segoe UI"/>
            <family val="2"/>
          </rPr>
          <t>R$ 23.010,58</t>
        </r>
        <r>
          <rPr>
            <sz val="9"/>
            <color indexed="81"/>
            <rFont val="Segoe UI"/>
            <family val="2"/>
          </rPr>
          <t xml:space="preserve"> - FOLHA DE RESIDENCIA MÉDICA   REFERENCIA FEVEREIRO/24, LANÇADA NA PLANILHA DE REPASSE MENSAL MARÇO/2024. DESPACHO Nº 1029/2024/SES/SUPECC-03082 e Despacho nº 332/2024- GMAE-CG (v. 58131458).</t>
        </r>
      </text>
    </comment>
    <comment ref="G94" authorId="0" shapeId="0" xr:uid="{C7C945F2-B00C-416E-B28B-8409D0E620E0}">
      <text>
        <r>
          <rPr>
            <b/>
            <sz val="9"/>
            <color indexed="81"/>
            <rFont val="Segoe UI"/>
            <family val="2"/>
          </rPr>
          <t xml:space="preserve">R$ 334.987,83-  E       R$  7.814,79   </t>
        </r>
        <r>
          <rPr>
            <sz val="9"/>
            <color indexed="81"/>
            <rFont val="Segoe UI"/>
            <family val="2"/>
          </rPr>
          <t>IRRF -CELG  JANEIRO/24 LANÇADO NA PLANILHA DE FEVEREIRO/24.  
.
DESPACHO Nº 332/2024/SES/GMAE - CG-14421</t>
        </r>
      </text>
    </comment>
    <comment ref="G95" authorId="0" shapeId="0" xr:uid="{41AE6945-ED91-4588-AAEC-9A756AA77B96}">
      <text>
        <r>
          <rPr>
            <b/>
            <sz val="9"/>
            <color indexed="81"/>
            <rFont val="Segoe UI"/>
            <family val="2"/>
          </rPr>
          <t>R$  265.090,62-  E       R$  6.085,95   I</t>
        </r>
        <r>
          <rPr>
            <sz val="9"/>
            <color indexed="81"/>
            <rFont val="Segoe UI"/>
            <family val="2"/>
          </rPr>
          <t xml:space="preserve">RRF -CELG  REFERENCIA FEVEREIRO/24, LANÇADA NA PLANILHA DE REPASSE MENSAL MARÇO/2024. DESPACHO Nº 1029/2024/SES/SUPECC-03082 e Despacho nº 332/2024- GMAE-CG (v. 58131458).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<sst xmlns="http://schemas.openxmlformats.org/spreadsheetml/2006/main" count="183" uniqueCount="65">
  <si>
    <t>Relatório Resumido da Execução Orçamentária e Financeira por Contrato de Gestão</t>
  </si>
  <si>
    <t>Mês/Ano: Janeiro a março/2024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</si>
  <si>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</si>
  <si>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</si>
  <si>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</si>
  <si>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</si>
  <si>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</si>
  <si>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- 13º Termo Aditivo</t>
  </si>
  <si>
    <t>Vigência do Contrato de Gestão - Início 28/06/2011 Término 27/06/2012   Termo Aditivo: 13º Início 28/03/2023 Término 27/03/2024, 2° apostilamento, 3° Apostilamento</t>
  </si>
  <si>
    <t>Previsão de Repasse Mensal do Contrato de Gestão/ADITIVO - Custeio :  R$ 16.654.611,14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</si>
  <si>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</si>
  <si>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</si>
  <si>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</si>
  <si>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</si>
  <si>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</si>
  <si>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</si>
  <si>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</si>
  <si>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</si>
  <si>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</si>
  <si>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</si>
  <si>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</si>
  <si>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</si>
  <si>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</si>
  <si>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</si>
  <si>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</si>
  <si>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</si>
  <si>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</si>
  <si>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</si>
  <si>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</si>
  <si>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</si>
  <si>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</si>
  <si>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</si>
  <si>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</si>
  <si>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</si>
  <si>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</si>
  <si>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</si>
  <si>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</si>
  <si>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</si>
  <si>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</si>
  <si>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</si>
  <si>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</si>
  <si>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</si>
  <si>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</si>
  <si>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</si>
  <si>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</si>
  <si>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</si>
  <si>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SES/GMAE-14421 E SES/SUPECC-03082.</t>
  </si>
  <si>
    <t>R$ 56.931,27- FOLHA DE PESSOAL  REFERENCIA FEVEREIRO/24, LANÇADA NA PLANILHA DE REPASSE MENSAL MARÇO/2024. DESPACHO Nº 1029/2024/SES/SUPECC-03082 e Despacho nº 332/2024- GMAE-CG (v. 58131458).</t>
  </si>
  <si>
    <t>*Glosa - Servidores cedidos.</t>
  </si>
  <si>
    <t>Glosa -Residentes (Programa de Residência Médica).</t>
  </si>
  <si>
    <t xml:space="preserve">Glosa -Compensação de Residência Médica - ( Programa de Residência Médic, lançado na planilha de repasse mensal JULHO/23.) 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</si>
  <si>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</si>
  <si>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</si>
  <si>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</si>
  <si>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</si>
  <si>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</si>
  <si>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</si>
  <si>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</si>
  <si>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</si>
  <si>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r>
      <t>Nota Explicativa:    8. Pagamentos (repasses – Restos a Pagar) (Informar na Nota Explicativa):                                                                                                                                                                                                                                                                                                                                                                       R$ 31.173,34-</t>
    </r>
    <r>
      <rPr>
        <sz val="9"/>
        <color rgb="FF000000"/>
        <rFont val="Calibri"/>
        <family val="2"/>
      </rPr>
      <t xml:space="preserve">Repasse de Recursos Financeiros destinados à investimento para aquisição deaquisição de 11 (onze) Fotóforos para Centro Estadual de Reabilitação e Readaptação Dr. Henrique Santillo - CRER. Processo Pai 200900010015421. Contrato de Gestão nº 123/2011 - SES..................R$ 31.173,34.PDF 2023285003626. DAOF 2423/2023. RD 329/2023 (SEI 51279577).                                                                                      R$ 843.144,95-Repasse de recursos à Associação de Gestão, Inovação e Resultados em Saúde - AGIR, a título de investimento, para aquisição de equipamentos médicos, para o Centro Estadual de Reabilitação e Readaptação Dr. Henrique Santillo - CRER.   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R$ 366.890,00-</t>
    </r>
    <r>
      <rPr>
        <sz val="9"/>
        <color rgb="FF000000"/>
        <rFont val="Calibri"/>
        <family val="2"/>
      </rPr>
      <t xml:space="preserve">Aporte de recursos destinados a Associação de Gestão, Inovação e Resultados em Saúde - AGIR, Organização Social responsável pela gestão do Centro Estadual de Reabilitação e Readaptação Dr. Henrique Santillo - CRER, para aquisição de equipamento de monitorização intraoperatório e oxímetro para ressonância magnética. . Processo PAI 200900010015421. Contrato de Gestão Nº 123/2011 SES/GO. . PDF 2023285003236. DAOF 2063/2023. RD 301/2023 (SEI 50681544).   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R$ 52.125,68-</t>
    </r>
    <r>
      <rPr>
        <sz val="9"/>
        <color rgb="FF000000"/>
        <rFont val="Calibri"/>
        <family val="2"/>
      </rPr>
      <t xml:space="preserve">PROC.200900010015421, AGIR-CRER, REF. AO REP. CONT. GESTÃO 13° T.A, MAIO 2023..VALOR PAGO...............R$ 52.125,68.   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R$ 52.125,68- </t>
    </r>
    <r>
      <rPr>
        <sz val="9"/>
        <color rgb="FF000000"/>
        <rFont val="Calibri"/>
        <family val="2"/>
      </rPr>
      <t xml:space="preserve">PROC.200900010015421, AGIR-CRER, REF. AO REP. CONT. GESTÃO 13° T.A, ABRIL 2023..VALOR PAGO..................R$ 52.125,68.    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R$ 52.125,68- </t>
    </r>
    <r>
      <rPr>
        <sz val="9"/>
        <color rgb="FF000000"/>
        <rFont val="Calibri"/>
        <family val="2"/>
      </rPr>
      <t xml:space="preserve">PROC.200900010015421, AGIR-CRER, REF. AO REP. CONT. GESTÃO 13° T.A, JUNHO 2023..VALOR PAGO............. R$ 52.125,68.    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R$ 52.125,68</t>
    </r>
    <r>
      <rPr>
        <sz val="9"/>
        <color rgb="FF000000"/>
        <rFont val="Calibri"/>
        <family val="2"/>
      </rPr>
      <t xml:space="preserve">-PROC.200900010015421, AGIR-CRER, REF. AO REP. CONT. GESTÃO 13° T.A, JULHO 2023..VALOR PAGO.................R$ 52.125,68.             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R$ 165.954,90 - </t>
    </r>
    <r>
      <rPr>
        <sz val="9"/>
        <color rgb="FF000000"/>
        <rFont val="Calibri"/>
        <family val="2"/>
      </rPr>
      <t xml:space="preserve">PROC.200900010015421, AGIR-CRER, REF. RES MÉDICA 13° T.A, SETEMBRO 2023..VALOR PAGO...................R$ 165.954,90.    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R$52.125,68 -</t>
    </r>
    <r>
      <rPr>
        <sz val="9"/>
        <color rgb="FF000000"/>
        <rFont val="Calibri"/>
        <family val="2"/>
      </rPr>
      <t xml:space="preserve"> PROC.200900010015421, AGIR-CRER, REF. AO REP. CONT. GESTÃO 13° T.A, AGOSTO 2023..VALOR PAGO..................R$ 52.125,68.                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R$ 60.883,94 - </t>
    </r>
    <r>
      <rPr>
        <sz val="9"/>
        <color rgb="FF000000"/>
        <rFont val="Calibri"/>
        <family val="2"/>
      </rPr>
      <t xml:space="preserve">PROC.200900010015421, AGIR-CRER, REF. AO REP. CONT. GESTÃO 13° T.A, NOVEMBRO 2023. .VALOR PAGO...............R$ 60.883,94.    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R$ 60.883,94- </t>
    </r>
    <r>
      <rPr>
        <sz val="9"/>
        <color rgb="FF000000"/>
        <rFont val="Calibri"/>
        <family val="2"/>
      </rPr>
      <t xml:space="preserve">PROC.200900010015421, AGIR-CRER, REF. AO REP. CONT. GESTÃO 13° T.A,DEZEMBRO 2023. .VALOR PAGO...................R$ 60.883,94.  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R$ 19.713,96- </t>
    </r>
    <r>
      <rPr>
        <sz val="9"/>
        <color rgb="FF000000"/>
        <rFont val="Calibri"/>
        <family val="2"/>
      </rPr>
      <t>PROC.200900010015421, AGIR-CRER, REF. AO REP. CONT. GESTÃO 13° T.A, NOVEMBRO 2023. .VALOR PAGO................R$ 19.713,96.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R$ 25.649,35 - </t>
    </r>
    <r>
      <rPr>
        <sz val="9"/>
        <color rgb="FF000000"/>
        <rFont val="Calibri"/>
        <family val="2"/>
      </rPr>
      <t xml:space="preserve">PROC.200900010015421, AGIR-CRER, REF. AO REP. CONT. GESTÃO 13° T.A,DEZEMBRO 2023. .VALOR PAGO.................R$ 25.649,35.   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R$ 252.767,28- </t>
    </r>
    <r>
      <rPr>
        <sz val="9"/>
        <color rgb="FF000000"/>
        <rFont val="Calibri"/>
        <family val="2"/>
      </rPr>
      <t xml:space="preserve">PROC.200900010015421, AGIR-CRER, REF. AO REP. CONT. GESTÃO 13° T.A, OUTUBRO 2023. .VALOR PAGO...............R$ 252.767,28.                                                                                                                                          R$24.193,22 - PROC.200900010015421, AGIR-CRER, REF. AO REP. CONT. GESTÃO 13° T.A,DEZEMBRO 2023..O VALOR DA FOLHA DEZ/23 FOI RETIFICADO PELA COORDENAÇÃO DE FOLHA DE PAGAMENTO CONFORME PLANILHA (57755366) ANEXA AO Processo nº202100010024770.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rgb="FF000000"/>
        <rFont val="Calibri"/>
        <family val="2"/>
      </rPr>
      <t xml:space="preserve">9. Pagamentos de Despesas de Exercícios Anteriores - DEA (informar a natureza, processo e outros esclarecimentos sobre o repasse efetuado para a contratada, objetivamente, na Nota Explicativa) </t>
    </r>
    <r>
      <rPr>
        <sz val="9"/>
        <color rgb="FF000000"/>
        <rFont val="Calibri"/>
        <family val="2"/>
      </rPr>
      <t xml:space="preserve"> : </t>
    </r>
    <r>
      <rPr>
        <b/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Calibri"/>
        <family val="2"/>
      </rPr>
      <t>CRER-PNE-MAI/23.......................</t>
    </r>
    <r>
      <rPr>
        <b/>
        <sz val="9"/>
        <color rgb="FF000000"/>
        <rFont val="Calibri"/>
        <family val="2"/>
      </rPr>
      <t xml:space="preserve">R$ 313.682,39.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CRER-PNE-JUN/23.................PARTE </t>
    </r>
    <r>
      <rPr>
        <b/>
        <sz val="9"/>
        <color rgb="FF000000"/>
        <rFont val="Calibri"/>
        <family val="2"/>
      </rPr>
      <t xml:space="preserve">R$ 145.442,69 .   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CRER-PNE-JUL/23..........................PARTE </t>
    </r>
    <r>
      <rPr>
        <b/>
        <sz val="9"/>
        <color rgb="FF000000"/>
        <rFont val="Calibri"/>
        <family val="2"/>
      </rPr>
      <t xml:space="preserve">R$ 200.179,85.  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CRER-PNE-JUN/23.......................RESTANTE </t>
    </r>
    <r>
      <rPr>
        <b/>
        <sz val="9"/>
        <color rgb="FF000000"/>
        <rFont val="Calibri"/>
        <family val="2"/>
      </rPr>
      <t xml:space="preserve">R$168.239,70. 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CRER-PNE-AGO/23........................ ..PARTE </t>
    </r>
    <r>
      <rPr>
        <b/>
        <sz val="9"/>
        <color rgb="FF000000"/>
        <rFont val="Calibri"/>
        <family val="2"/>
      </rPr>
      <t xml:space="preserve">R$ 300.694,07.   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CRER-PNE-JUL/23........................RESTANTE </t>
    </r>
    <r>
      <rPr>
        <b/>
        <sz val="9"/>
        <color rgb="FF000000"/>
        <rFont val="Calibri"/>
        <family val="2"/>
      </rPr>
      <t xml:space="preserve">R$113.502,54.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CRER-PNE-AGO/23..............RESTANTE </t>
    </r>
    <r>
      <rPr>
        <b/>
        <sz val="9"/>
        <color rgb="FF000000"/>
        <rFont val="Calibri"/>
        <family val="2"/>
      </rPr>
      <t xml:space="preserve">R$ 12.988,31.    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CRER-PNE-OUT-23................PARTE </t>
    </r>
    <r>
      <rPr>
        <b/>
        <sz val="9"/>
        <color rgb="FF000000"/>
        <rFont val="Calibri"/>
        <family val="2"/>
      </rPr>
      <t xml:space="preserve">R$ 105.338,04.  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CRER-PNE-SET/23.....................</t>
    </r>
    <r>
      <rPr>
        <b/>
        <sz val="9"/>
        <color rgb="FF000000"/>
        <rFont val="Calibri"/>
        <family val="2"/>
      </rPr>
      <t xml:space="preserve">.R$ 313.682,10. 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CRER-PNE-13º/2023.................................</t>
    </r>
    <r>
      <rPr>
        <b/>
        <sz val="9"/>
        <color rgb="FF000000"/>
        <rFont val="Calibri"/>
        <family val="2"/>
      </rPr>
      <t xml:space="preserve">R$ 372.500,00.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CRER-PNE-DEZ/23...................................</t>
    </r>
    <r>
      <rPr>
        <b/>
        <sz val="9"/>
        <color rgb="FF000000"/>
        <rFont val="Calibri"/>
        <family val="2"/>
      </rPr>
      <t xml:space="preserve">R$ 331.524,69.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CRER-PNE-NOV/23...................................</t>
    </r>
    <r>
      <rPr>
        <b/>
        <sz val="9"/>
        <color rgb="FF000000"/>
        <rFont val="Calibri"/>
        <family val="2"/>
      </rPr>
      <t xml:space="preserve">R$ 415.055,46.  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CRER-PNE-OUT/23..........................RESTANTE </t>
    </r>
    <r>
      <rPr>
        <b/>
        <sz val="9"/>
        <color rgb="FF000000"/>
        <rFont val="Calibri"/>
        <family val="2"/>
      </rPr>
      <t xml:space="preserve">R$ 283.424,39.   </t>
    </r>
    <r>
      <rPr>
        <sz val="9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</si>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</sst>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sz val="8"/>
      <name val="Calibri"/>
      <family val="2"/>
      <charset val="1"/>
    </font>
    <font>
      <sz val="10"/>
      <color theme="0"/>
      <name val="Calibri"/>
      <family val="2"/>
      <charset val="1"/>
    </font>
    <font>
      <u/>
      <sz val="12"/>
      <name val="Calibri"/>
      <family val="2"/>
      <charset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wrapText="1"/>
    </xf>
    <xf numFmtId="164" fontId="6" fillId="0" borderId="14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4" fontId="0" fillId="0" borderId="17" xfId="0" applyNumberFormat="1" applyBorder="1"/>
    <xf numFmtId="164" fontId="3" fillId="0" borderId="14" xfId="0" applyNumberFormat="1" applyFont="1" applyBorder="1" applyAlignment="1">
      <alignment vertical="center" wrapText="1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7" fillId="3" borderId="17" xfId="0" applyFont="1" applyFill="1" applyBorder="1" applyAlignment="1">
      <alignment horizontal="center" vertical="center" wrapText="1"/>
    </xf>
    <xf numFmtId="4" fontId="8" fillId="0" borderId="17" xfId="2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164" fontId="6" fillId="0" borderId="17" xfId="1" applyFont="1" applyBorder="1" applyAlignment="1" applyProtection="1">
      <alignment horizontal="center" vertical="center" wrapText="1"/>
    </xf>
    <xf numFmtId="4" fontId="11" fillId="0" borderId="17" xfId="2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5" fillId="5" borderId="17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12" fillId="0" borderId="12" xfId="0" applyFont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5" borderId="1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65" xfId="2" xr:uid="{82BE52EB-BCDC-4648-9837-0CE40C58DE32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2444-7F64-497A-8A5B-3D3E270AA011}">
  <sheetPr codeName="Planilha2">
    <tabColor rgb="FF00B0F0"/>
    <pageSetUpPr fitToPage="1"/>
  </sheetPr>
  <dimension ref="B1:W161"/>
  <sheetViews>
    <sheetView showGridLines="0" tabSelected="1" topLeftCell="A84" zoomScaleNormal="100" workbookViewId="0">
      <selection activeCell="Y20" sqref="Y20"/>
    </sheetView>
  </sheetViews>
  <sheetFormatPr defaultColWidth="8.7265625" defaultRowHeight="14.5" x14ac:dyDescent="0.35"/>
  <cols>
    <col min="2" max="2" width="9" customWidth="1"/>
    <col min="3" max="3" width="16.54296875" customWidth="1"/>
    <col min="4" max="8" width="15" customWidth="1"/>
    <col min="9" max="9" width="21" customWidth="1"/>
    <col min="10" max="10" width="12.26953125" customWidth="1"/>
    <col min="11" max="11" width="13.7265625" customWidth="1"/>
    <col min="12" max="12" width="15.54296875" customWidth="1"/>
    <col min="13" max="13" width="20.453125" customWidth="1"/>
    <col min="14" max="18" width="12.26953125" customWidth="1"/>
    <col min="19" max="19" width="12.26953125" style="53" customWidth="1"/>
    <col min="20" max="22" width="12.26953125" customWidth="1"/>
    <col min="23" max="23" width="20.1796875" customWidth="1"/>
  </cols>
  <sheetData>
    <row r="1" spans="2:23" ht="25" x14ac:dyDescent="0.3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23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1"/>
      <c r="T2" s="3"/>
      <c r="U2" s="3"/>
      <c r="V2" s="3"/>
      <c r="W2" s="3"/>
    </row>
    <row r="3" spans="2:23" x14ac:dyDescent="0.35">
      <c r="B3" s="79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2:23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1"/>
      <c r="T4" s="3"/>
      <c r="U4" s="3"/>
      <c r="V4" s="3"/>
      <c r="W4" s="3"/>
    </row>
    <row r="5" spans="2:23" x14ac:dyDescent="0.35">
      <c r="B5" s="77" t="s">
        <v>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2:23" x14ac:dyDescent="0.35">
      <c r="B6" s="75" t="s">
        <v>3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3"/>
      <c r="Q6" s="3"/>
      <c r="R6" s="3"/>
      <c r="S6" s="1"/>
      <c r="T6" s="3"/>
      <c r="U6" s="3"/>
      <c r="V6" s="3"/>
      <c r="W6" s="3"/>
    </row>
    <row r="7" spans="2:23" x14ac:dyDescent="0.35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3"/>
      <c r="Q7" s="3"/>
      <c r="R7" s="3"/>
      <c r="S7" s="1"/>
      <c r="T7" s="3"/>
      <c r="U7" s="3"/>
      <c r="V7" s="3"/>
      <c r="W7" s="3"/>
    </row>
    <row r="8" spans="2:23" x14ac:dyDescent="0.35">
      <c r="B8" s="77" t="s">
        <v>4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</row>
    <row r="9" spans="2:23" x14ac:dyDescent="0.35">
      <c r="B9" s="75" t="s">
        <v>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3"/>
      <c r="Q9" s="3"/>
      <c r="R9" s="3"/>
      <c r="S9" s="1"/>
      <c r="T9" s="3"/>
      <c r="U9" s="3"/>
      <c r="V9" s="3"/>
      <c r="W9" s="3"/>
    </row>
    <row r="10" spans="2:23" x14ac:dyDescent="0.35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3"/>
      <c r="Q10" s="3"/>
      <c r="R10" s="3"/>
      <c r="S10" s="1"/>
      <c r="T10" s="3"/>
      <c r="U10" s="3"/>
      <c r="V10" s="3"/>
      <c r="W10" s="3"/>
    </row>
    <row r="11" spans="2:23" x14ac:dyDescent="0.35">
      <c r="B11" s="77" t="s">
        <v>6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pans="2:23" ht="15" thickBot="1" x14ac:dyDescent="0.4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3"/>
      <c r="Q12" s="3"/>
      <c r="R12" s="3"/>
      <c r="S12" s="1"/>
      <c r="T12" s="3"/>
      <c r="U12" s="3"/>
      <c r="V12" s="3"/>
      <c r="W12" s="3"/>
    </row>
    <row r="13" spans="2:23" ht="15.75" customHeight="1" thickBot="1" x14ac:dyDescent="0.4">
      <c r="B13" s="70" t="s">
        <v>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spans="2:23" ht="15.75" customHeight="1" thickBot="1" x14ac:dyDescent="0.4">
      <c r="B14" s="70" t="s">
        <v>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</row>
    <row r="15" spans="2:23" ht="15" thickBot="1" x14ac:dyDescent="0.4"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4"/>
      <c r="R15" s="4"/>
      <c r="S15" s="5"/>
      <c r="T15" s="4"/>
      <c r="U15" s="4"/>
      <c r="V15" s="4"/>
      <c r="W15" s="4"/>
    </row>
    <row r="16" spans="2:23" ht="15.75" customHeight="1" thickBot="1" x14ac:dyDescent="0.4">
      <c r="B16" s="70" t="s">
        <v>9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2:23" ht="25.5" customHeight="1" thickBot="1" x14ac:dyDescent="0.4">
      <c r="B17" s="70" t="s">
        <v>10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</row>
    <row r="18" spans="2:23" ht="15.75" customHeight="1" thickBot="1" x14ac:dyDescent="0.4">
      <c r="B18" s="71" t="s">
        <v>11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2:23" ht="15.75" customHeight="1" thickBot="1" x14ac:dyDescent="0.4">
      <c r="B19" s="72" t="s">
        <v>12</v>
      </c>
      <c r="C19" s="6"/>
      <c r="D19" s="73" t="s">
        <v>13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</row>
    <row r="20" spans="2:23" ht="110.25" customHeight="1" thickBot="1" x14ac:dyDescent="0.4">
      <c r="B20" s="72"/>
      <c r="C20" s="74" t="s">
        <v>14</v>
      </c>
      <c r="D20" s="68" t="s">
        <v>15</v>
      </c>
      <c r="E20" s="67" t="s">
        <v>16</v>
      </c>
      <c r="F20" s="67"/>
      <c r="G20" s="67"/>
      <c r="H20" s="67" t="s">
        <v>17</v>
      </c>
      <c r="I20" s="67"/>
      <c r="J20" s="67"/>
      <c r="K20" s="7" t="s">
        <v>18</v>
      </c>
      <c r="L20" s="67" t="s">
        <v>19</v>
      </c>
      <c r="M20" s="67"/>
      <c r="N20" s="67"/>
      <c r="O20" s="67"/>
      <c r="P20" s="67" t="s">
        <v>20</v>
      </c>
      <c r="Q20" s="67"/>
      <c r="R20" s="7" t="s">
        <v>21</v>
      </c>
      <c r="S20" s="67" t="s">
        <v>22</v>
      </c>
      <c r="T20" s="67"/>
      <c r="U20" s="67" t="s">
        <v>23</v>
      </c>
      <c r="V20" s="67"/>
      <c r="W20" s="68" t="s">
        <v>24</v>
      </c>
    </row>
    <row r="21" spans="2:23" ht="37.5" customHeight="1" thickBot="1" x14ac:dyDescent="0.4">
      <c r="B21" s="72"/>
      <c r="C21" s="74"/>
      <c r="D21" s="68"/>
      <c r="E21" s="8" t="s">
        <v>25</v>
      </c>
      <c r="F21" s="8" t="s">
        <v>26</v>
      </c>
      <c r="G21" s="8" t="s">
        <v>27</v>
      </c>
      <c r="H21" s="8" t="s">
        <v>25</v>
      </c>
      <c r="I21" s="8" t="s">
        <v>26</v>
      </c>
      <c r="J21" s="8" t="s">
        <v>27</v>
      </c>
      <c r="K21" s="8" t="s">
        <v>25</v>
      </c>
      <c r="L21" s="8" t="s">
        <v>28</v>
      </c>
      <c r="M21" s="8" t="s">
        <v>25</v>
      </c>
      <c r="N21" s="8" t="s">
        <v>26</v>
      </c>
      <c r="O21" s="8" t="s">
        <v>27</v>
      </c>
      <c r="P21" s="8" t="s">
        <v>25</v>
      </c>
      <c r="Q21" s="8" t="s">
        <v>26</v>
      </c>
      <c r="R21" s="8"/>
      <c r="S21" s="9" t="s">
        <v>25</v>
      </c>
      <c r="T21" s="8" t="s">
        <v>26</v>
      </c>
      <c r="U21" s="8" t="s">
        <v>25</v>
      </c>
      <c r="V21" s="8" t="s">
        <v>29</v>
      </c>
      <c r="W21" s="68"/>
    </row>
    <row r="22" spans="2:23" ht="15" thickBot="1" x14ac:dyDescent="0.4">
      <c r="B22" s="10">
        <v>45292</v>
      </c>
      <c r="C22" s="11">
        <v>17044411.989999998</v>
      </c>
      <c r="D22" s="11">
        <v>16983528.049999997</v>
      </c>
      <c r="E22" s="11">
        <v>48298373.089999996</v>
      </c>
      <c r="F22" s="11"/>
      <c r="G22" s="12"/>
      <c r="H22" s="11">
        <v>32773212.219999999</v>
      </c>
      <c r="I22" s="11">
        <v>2396684.63</v>
      </c>
      <c r="J22" s="11"/>
      <c r="K22" s="13">
        <v>415836.04000000004</v>
      </c>
      <c r="L22" s="14">
        <v>45292</v>
      </c>
      <c r="M22" s="15">
        <v>16299659.310000001</v>
      </c>
      <c r="N22" s="16"/>
      <c r="O22" s="16"/>
      <c r="P22" s="17"/>
      <c r="Q22" s="17"/>
      <c r="R22" s="17"/>
      <c r="S22" s="18"/>
      <c r="T22" s="16">
        <v>1210034.95</v>
      </c>
      <c r="U22" s="17"/>
      <c r="V22" s="17"/>
      <c r="W22" s="12">
        <f t="shared" ref="W22:W55" si="0">M22+N22+O22+S22+T22+U22+V22</f>
        <v>17509694.260000002</v>
      </c>
    </row>
    <row r="23" spans="2:23" ht="15" thickBot="1" x14ac:dyDescent="0.4">
      <c r="B23" s="10">
        <v>45292</v>
      </c>
      <c r="C23" s="13"/>
      <c r="D23" s="13"/>
      <c r="E23" s="11"/>
      <c r="F23" s="11"/>
      <c r="G23" s="12"/>
      <c r="H23" s="11"/>
      <c r="I23" s="11"/>
      <c r="J23" s="11"/>
      <c r="K23" s="13"/>
      <c r="L23" s="14">
        <v>45289</v>
      </c>
      <c r="M23" s="15"/>
      <c r="N23" s="16"/>
      <c r="O23" s="16"/>
      <c r="P23" s="17"/>
      <c r="Q23" s="17"/>
      <c r="R23" s="17"/>
      <c r="S23" s="19">
        <v>60883.94</v>
      </c>
      <c r="T23" s="17"/>
      <c r="U23" s="17"/>
      <c r="V23" s="17"/>
      <c r="W23" s="12">
        <f t="shared" si="0"/>
        <v>60883.94</v>
      </c>
    </row>
    <row r="24" spans="2:23" ht="15" thickBot="1" x14ac:dyDescent="0.4">
      <c r="B24" s="10">
        <v>45292</v>
      </c>
      <c r="C24" s="13"/>
      <c r="D24" s="13"/>
      <c r="E24" s="11"/>
      <c r="F24" s="11"/>
      <c r="G24" s="12"/>
      <c r="H24" s="11"/>
      <c r="I24" s="11"/>
      <c r="J24" s="11"/>
      <c r="K24" s="13"/>
      <c r="L24" s="14">
        <v>45047</v>
      </c>
      <c r="M24" s="15"/>
      <c r="N24" s="16"/>
      <c r="O24" s="16"/>
      <c r="P24" s="17"/>
      <c r="Q24" s="17"/>
      <c r="R24" s="17"/>
      <c r="S24" s="19">
        <v>52125.68</v>
      </c>
      <c r="T24" s="17"/>
      <c r="U24" s="17"/>
      <c r="V24" s="17"/>
      <c r="W24" s="12">
        <f t="shared" si="0"/>
        <v>52125.68</v>
      </c>
    </row>
    <row r="25" spans="2:23" ht="15" thickBot="1" x14ac:dyDescent="0.4">
      <c r="B25" s="10">
        <v>45292</v>
      </c>
      <c r="C25" s="13"/>
      <c r="D25" s="13"/>
      <c r="E25" s="11"/>
      <c r="F25" s="11"/>
      <c r="G25" s="12"/>
      <c r="H25" s="11"/>
      <c r="I25" s="11"/>
      <c r="J25" s="11"/>
      <c r="K25" s="13"/>
      <c r="L25" s="14">
        <v>45017</v>
      </c>
      <c r="M25" s="15"/>
      <c r="N25" s="16"/>
      <c r="O25" s="16"/>
      <c r="P25" s="17"/>
      <c r="Q25" s="17"/>
      <c r="R25" s="17"/>
      <c r="S25" s="19">
        <v>52125.68</v>
      </c>
      <c r="T25" s="17"/>
      <c r="U25" s="17"/>
      <c r="V25" s="17"/>
      <c r="W25" s="12">
        <f t="shared" si="0"/>
        <v>52125.68</v>
      </c>
    </row>
    <row r="26" spans="2:23" ht="15" thickBot="1" x14ac:dyDescent="0.4">
      <c r="B26" s="10">
        <v>45292</v>
      </c>
      <c r="C26" s="13"/>
      <c r="D26" s="13"/>
      <c r="E26" s="11"/>
      <c r="F26" s="11"/>
      <c r="G26" s="12"/>
      <c r="H26" s="11"/>
      <c r="I26" s="11"/>
      <c r="J26" s="11"/>
      <c r="K26" s="13"/>
      <c r="L26" s="14">
        <v>45078</v>
      </c>
      <c r="M26" s="15"/>
      <c r="N26" s="16"/>
      <c r="O26" s="16"/>
      <c r="P26" s="17"/>
      <c r="Q26" s="17"/>
      <c r="R26" s="17"/>
      <c r="S26" s="19">
        <v>52125.68</v>
      </c>
      <c r="T26" s="17"/>
      <c r="U26" s="17"/>
      <c r="V26" s="17"/>
      <c r="W26" s="12">
        <f t="shared" si="0"/>
        <v>52125.68</v>
      </c>
    </row>
    <row r="27" spans="2:23" ht="15" thickBot="1" x14ac:dyDescent="0.4">
      <c r="B27" s="10">
        <v>45292</v>
      </c>
      <c r="C27" s="13"/>
      <c r="D27" s="13"/>
      <c r="E27" s="11"/>
      <c r="F27" s="11"/>
      <c r="G27" s="12"/>
      <c r="H27" s="11"/>
      <c r="I27" s="11"/>
      <c r="J27" s="11"/>
      <c r="K27" s="13"/>
      <c r="L27" s="14">
        <v>45108</v>
      </c>
      <c r="M27" s="15"/>
      <c r="N27" s="16"/>
      <c r="O27" s="16"/>
      <c r="P27" s="17"/>
      <c r="Q27" s="17"/>
      <c r="R27" s="17"/>
      <c r="S27" s="19">
        <v>52125.68</v>
      </c>
      <c r="T27" s="17"/>
      <c r="U27" s="17"/>
      <c r="V27" s="17"/>
      <c r="W27" s="12">
        <f t="shared" si="0"/>
        <v>52125.68</v>
      </c>
    </row>
    <row r="28" spans="2:23" ht="15" thickBot="1" x14ac:dyDescent="0.4">
      <c r="B28" s="10">
        <v>45292</v>
      </c>
      <c r="C28" s="13"/>
      <c r="D28" s="13"/>
      <c r="E28" s="11"/>
      <c r="F28" s="11"/>
      <c r="G28" s="12"/>
      <c r="H28" s="11"/>
      <c r="I28" s="11"/>
      <c r="J28" s="11"/>
      <c r="K28" s="13"/>
      <c r="L28" s="14">
        <v>45170</v>
      </c>
      <c r="M28" s="15"/>
      <c r="N28" s="16"/>
      <c r="O28" s="16"/>
      <c r="P28" s="17"/>
      <c r="Q28" s="17"/>
      <c r="R28" s="17"/>
      <c r="S28" s="19">
        <v>165954.9</v>
      </c>
      <c r="T28" s="17"/>
      <c r="U28" s="17"/>
      <c r="V28" s="17"/>
      <c r="W28" s="12">
        <f t="shared" si="0"/>
        <v>165954.9</v>
      </c>
    </row>
    <row r="29" spans="2:23" ht="15" thickBot="1" x14ac:dyDescent="0.4">
      <c r="B29" s="10">
        <v>45292</v>
      </c>
      <c r="C29" s="13"/>
      <c r="D29" s="13"/>
      <c r="E29" s="11"/>
      <c r="F29" s="11"/>
      <c r="G29" s="12"/>
      <c r="H29" s="11"/>
      <c r="I29" s="11"/>
      <c r="J29" s="11"/>
      <c r="K29" s="13"/>
      <c r="L29" s="14">
        <v>45139</v>
      </c>
      <c r="M29" s="15"/>
      <c r="N29" s="16"/>
      <c r="O29" s="16"/>
      <c r="P29" s="17"/>
      <c r="Q29" s="17"/>
      <c r="R29" s="17"/>
      <c r="S29" s="19">
        <v>52125.68</v>
      </c>
      <c r="T29" s="17"/>
      <c r="U29" s="17"/>
      <c r="V29" s="17"/>
      <c r="W29" s="12">
        <f t="shared" si="0"/>
        <v>52125.68</v>
      </c>
    </row>
    <row r="30" spans="2:23" ht="15" thickBot="1" x14ac:dyDescent="0.4">
      <c r="B30" s="10">
        <v>45292</v>
      </c>
      <c r="C30" s="13"/>
      <c r="D30" s="13"/>
      <c r="E30" s="11"/>
      <c r="F30" s="11"/>
      <c r="G30" s="12"/>
      <c r="H30" s="11"/>
      <c r="I30" s="11"/>
      <c r="J30" s="11"/>
      <c r="K30" s="13"/>
      <c r="L30" s="14">
        <v>45231</v>
      </c>
      <c r="M30" s="15"/>
      <c r="N30" s="16"/>
      <c r="O30" s="16"/>
      <c r="P30" s="17"/>
      <c r="Q30" s="17"/>
      <c r="R30" s="17"/>
      <c r="S30" s="19">
        <v>60883.94</v>
      </c>
      <c r="T30" s="17"/>
      <c r="U30" s="17"/>
      <c r="V30" s="17"/>
      <c r="W30" s="12">
        <f t="shared" si="0"/>
        <v>60883.94</v>
      </c>
    </row>
    <row r="31" spans="2:23" ht="15" thickBot="1" x14ac:dyDescent="0.4">
      <c r="B31" s="20"/>
      <c r="C31" s="13"/>
      <c r="D31" s="13"/>
      <c r="E31" s="11"/>
      <c r="F31" s="11"/>
      <c r="G31" s="12"/>
      <c r="H31" s="11"/>
      <c r="I31" s="11"/>
      <c r="J31" s="11"/>
      <c r="K31" s="13"/>
      <c r="L31" s="14">
        <v>45289</v>
      </c>
      <c r="M31" s="15"/>
      <c r="N31" s="16"/>
      <c r="O31" s="16"/>
      <c r="P31" s="17"/>
      <c r="Q31" s="17"/>
      <c r="R31" s="17"/>
      <c r="S31" s="18"/>
      <c r="T31" s="12">
        <v>1186649.6800000002</v>
      </c>
      <c r="U31" s="17"/>
      <c r="V31" s="17"/>
      <c r="W31" s="12">
        <f t="shared" si="0"/>
        <v>1186649.6800000002</v>
      </c>
    </row>
    <row r="32" spans="2:23" ht="15" thickBot="1" x14ac:dyDescent="0.4">
      <c r="B32" s="20">
        <v>45323</v>
      </c>
      <c r="C32" s="13">
        <v>17036125.390000001</v>
      </c>
      <c r="D32" s="13">
        <v>16975241.449999999</v>
      </c>
      <c r="E32" s="21">
        <v>328916.64</v>
      </c>
      <c r="F32" s="11">
        <v>4323768.28</v>
      </c>
      <c r="G32" s="12"/>
      <c r="H32" s="11">
        <v>18002494.279999997</v>
      </c>
      <c r="I32" s="11">
        <v>1121575.3899999999</v>
      </c>
      <c r="J32" s="11"/>
      <c r="K32" s="22">
        <v>361808.99</v>
      </c>
      <c r="L32" s="14">
        <v>45289</v>
      </c>
      <c r="M32" s="15"/>
      <c r="N32" s="16"/>
      <c r="O32" s="12"/>
      <c r="P32" s="23"/>
      <c r="Q32" s="23"/>
      <c r="R32" s="23"/>
      <c r="S32" s="19">
        <v>25649.35</v>
      </c>
      <c r="T32" s="23"/>
      <c r="U32" s="23"/>
      <c r="V32" s="23"/>
      <c r="W32" s="12">
        <f t="shared" si="0"/>
        <v>25649.35</v>
      </c>
    </row>
    <row r="33" spans="2:23" ht="15" thickBot="1" x14ac:dyDescent="0.4">
      <c r="B33" s="20">
        <v>45323</v>
      </c>
      <c r="C33" s="13"/>
      <c r="D33" s="13"/>
      <c r="E33" s="11"/>
      <c r="F33" s="11"/>
      <c r="G33" s="12"/>
      <c r="H33" s="11"/>
      <c r="I33" s="11"/>
      <c r="J33" s="11"/>
      <c r="K33" s="22"/>
      <c r="L33" s="14">
        <v>45231</v>
      </c>
      <c r="M33" s="15"/>
      <c r="N33" s="16"/>
      <c r="O33" s="12"/>
      <c r="P33" s="23"/>
      <c r="Q33" s="23"/>
      <c r="R33" s="23"/>
      <c r="S33" s="19">
        <v>19713.96</v>
      </c>
      <c r="T33" s="23"/>
      <c r="U33" s="23"/>
      <c r="V33" s="23"/>
      <c r="W33" s="12">
        <f t="shared" si="0"/>
        <v>19713.96</v>
      </c>
    </row>
    <row r="34" spans="2:23" ht="15" thickBot="1" x14ac:dyDescent="0.4">
      <c r="B34" s="20">
        <v>45323</v>
      </c>
      <c r="C34" s="13"/>
      <c r="D34" s="13"/>
      <c r="E34" s="11"/>
      <c r="F34" s="11"/>
      <c r="G34" s="12"/>
      <c r="H34" s="11"/>
      <c r="I34" s="11"/>
      <c r="J34" s="11"/>
      <c r="K34" s="22"/>
      <c r="L34" s="14">
        <v>45200</v>
      </c>
      <c r="M34" s="15"/>
      <c r="N34" s="12"/>
      <c r="O34" s="12"/>
      <c r="P34" s="23"/>
      <c r="Q34" s="23"/>
      <c r="R34" s="23"/>
      <c r="S34" s="19">
        <v>252767.28</v>
      </c>
      <c r="T34" s="23"/>
      <c r="U34" s="23"/>
      <c r="V34" s="23"/>
      <c r="W34" s="12">
        <f t="shared" si="0"/>
        <v>252767.28</v>
      </c>
    </row>
    <row r="35" spans="2:23" ht="15" thickBot="1" x14ac:dyDescent="0.4">
      <c r="B35" s="20">
        <v>45323</v>
      </c>
      <c r="C35" s="13"/>
      <c r="D35" s="13"/>
      <c r="E35" s="11"/>
      <c r="F35" s="11"/>
      <c r="G35" s="12"/>
      <c r="H35" s="11"/>
      <c r="I35" s="11"/>
      <c r="J35" s="11"/>
      <c r="K35" s="22"/>
      <c r="L35" s="14">
        <v>45323</v>
      </c>
      <c r="M35" s="15">
        <v>16299659.35</v>
      </c>
      <c r="N35" s="12">
        <v>1121575.3899999999</v>
      </c>
      <c r="O35" s="12"/>
      <c r="P35" s="23"/>
      <c r="Q35" s="23"/>
      <c r="R35" s="23"/>
      <c r="S35" s="24"/>
      <c r="T35" s="23"/>
      <c r="U35" s="23"/>
      <c r="V35" s="23"/>
      <c r="W35" s="12">
        <f t="shared" si="0"/>
        <v>17421234.739999998</v>
      </c>
    </row>
    <row r="36" spans="2:23" ht="15" thickBot="1" x14ac:dyDescent="0.4">
      <c r="B36" s="10">
        <v>45352</v>
      </c>
      <c r="C36" s="22">
        <v>15043945.82</v>
      </c>
      <c r="D36" s="22">
        <v>14989150.27</v>
      </c>
      <c r="E36" s="11">
        <v>320630.03999999998</v>
      </c>
      <c r="F36" s="11"/>
      <c r="G36" s="12"/>
      <c r="H36" s="11">
        <v>673739.89999999991</v>
      </c>
      <c r="I36" s="11"/>
      <c r="J36" s="11"/>
      <c r="K36" s="22">
        <v>415836</v>
      </c>
      <c r="L36" s="14">
        <v>45292</v>
      </c>
      <c r="M36" s="15">
        <v>328916.64</v>
      </c>
      <c r="N36" s="12"/>
      <c r="O36" s="12"/>
      <c r="P36" s="23"/>
      <c r="Q36" s="23"/>
      <c r="R36" s="23"/>
      <c r="S36" s="24"/>
      <c r="T36" s="23"/>
      <c r="U36" s="23"/>
      <c r="V36" s="23"/>
      <c r="W36" s="12">
        <f t="shared" si="0"/>
        <v>328916.64</v>
      </c>
    </row>
    <row r="37" spans="2:23" ht="15" thickBot="1" x14ac:dyDescent="0.4">
      <c r="B37" s="10">
        <v>45352</v>
      </c>
      <c r="C37" s="22"/>
      <c r="D37" s="22"/>
      <c r="E37" s="11"/>
      <c r="F37" s="11"/>
      <c r="G37" s="12"/>
      <c r="H37" s="11"/>
      <c r="I37" s="11"/>
      <c r="J37" s="11"/>
      <c r="K37" s="22"/>
      <c r="L37" s="14">
        <v>45289</v>
      </c>
      <c r="M37" s="15"/>
      <c r="N37" s="12"/>
      <c r="O37" s="12"/>
      <c r="P37" s="23"/>
      <c r="Q37" s="23"/>
      <c r="R37" s="23"/>
      <c r="S37" s="19">
        <v>24193.22</v>
      </c>
      <c r="T37" s="23"/>
      <c r="U37" s="19">
        <v>704024.69</v>
      </c>
      <c r="V37" s="23"/>
      <c r="W37" s="12">
        <f t="shared" si="0"/>
        <v>728217.90999999992</v>
      </c>
    </row>
    <row r="38" spans="2:23" ht="15" thickBot="1" x14ac:dyDescent="0.4">
      <c r="B38" s="10">
        <v>45352</v>
      </c>
      <c r="C38" s="22"/>
      <c r="D38" s="22"/>
      <c r="E38" s="11"/>
      <c r="F38" s="11"/>
      <c r="G38" s="12"/>
      <c r="H38" s="11"/>
      <c r="I38" s="11"/>
      <c r="J38" s="11"/>
      <c r="K38" s="22"/>
      <c r="L38" s="14">
        <v>45047</v>
      </c>
      <c r="M38" s="15"/>
      <c r="N38" s="12"/>
      <c r="O38" s="12"/>
      <c r="P38" s="23"/>
      <c r="Q38" s="23"/>
      <c r="R38" s="23"/>
      <c r="S38" s="23"/>
      <c r="T38" s="23"/>
      <c r="U38" s="19">
        <v>313682.39</v>
      </c>
      <c r="V38" s="23"/>
      <c r="W38" s="12">
        <f t="shared" si="0"/>
        <v>313682.39</v>
      </c>
    </row>
    <row r="39" spans="2:23" ht="15" thickBot="1" x14ac:dyDescent="0.4">
      <c r="B39" s="10">
        <v>45352</v>
      </c>
      <c r="C39" s="22"/>
      <c r="D39" s="22"/>
      <c r="E39" s="11"/>
      <c r="F39" s="11"/>
      <c r="G39" s="12"/>
      <c r="H39" s="11"/>
      <c r="I39" s="11"/>
      <c r="J39" s="11"/>
      <c r="K39" s="22"/>
      <c r="L39" s="14">
        <v>45078</v>
      </c>
      <c r="M39" s="15"/>
      <c r="N39" s="12"/>
      <c r="O39" s="12"/>
      <c r="P39" s="23"/>
      <c r="Q39" s="23"/>
      <c r="R39" s="23"/>
      <c r="S39" s="23"/>
      <c r="T39" s="23"/>
      <c r="U39" s="19">
        <v>313682.39</v>
      </c>
      <c r="V39" s="23"/>
      <c r="W39" s="12">
        <f t="shared" si="0"/>
        <v>313682.39</v>
      </c>
    </row>
    <row r="40" spans="2:23" ht="15" thickBot="1" x14ac:dyDescent="0.4">
      <c r="B40" s="10">
        <v>45352</v>
      </c>
      <c r="C40" s="22"/>
      <c r="D40" s="22"/>
      <c r="E40" s="11"/>
      <c r="F40" s="11"/>
      <c r="G40" s="12"/>
      <c r="H40" s="11"/>
      <c r="I40" s="11"/>
      <c r="J40" s="11"/>
      <c r="K40" s="22"/>
      <c r="L40" s="14">
        <v>45108</v>
      </c>
      <c r="M40" s="15"/>
      <c r="N40" s="12"/>
      <c r="O40" s="12"/>
      <c r="P40" s="23"/>
      <c r="Q40" s="23"/>
      <c r="R40" s="23"/>
      <c r="S40" s="23"/>
      <c r="T40" s="23"/>
      <c r="U40" s="19">
        <v>313682.39</v>
      </c>
      <c r="V40" s="23"/>
      <c r="W40" s="12">
        <f t="shared" si="0"/>
        <v>313682.39</v>
      </c>
    </row>
    <row r="41" spans="2:23" ht="15" thickBot="1" x14ac:dyDescent="0.4">
      <c r="B41" s="10">
        <v>45352</v>
      </c>
      <c r="C41" s="22"/>
      <c r="D41" s="22"/>
      <c r="E41" s="11"/>
      <c r="F41" s="11"/>
      <c r="G41" s="12"/>
      <c r="H41" s="11"/>
      <c r="I41" s="11"/>
      <c r="J41" s="11"/>
      <c r="K41" s="22"/>
      <c r="L41" s="14">
        <v>45170</v>
      </c>
      <c r="M41" s="15"/>
      <c r="N41" s="12"/>
      <c r="O41" s="12"/>
      <c r="P41" s="23"/>
      <c r="Q41" s="23"/>
      <c r="R41" s="23"/>
      <c r="S41" s="23"/>
      <c r="T41" s="23"/>
      <c r="U41" s="19">
        <v>313682.09999999998</v>
      </c>
      <c r="V41" s="23"/>
      <c r="W41" s="12">
        <f t="shared" si="0"/>
        <v>313682.09999999998</v>
      </c>
    </row>
    <row r="42" spans="2:23" ht="15" thickBot="1" x14ac:dyDescent="0.4">
      <c r="B42" s="10">
        <v>45352</v>
      </c>
      <c r="C42" s="22"/>
      <c r="D42" s="22"/>
      <c r="E42" s="11"/>
      <c r="F42" s="11"/>
      <c r="G42" s="12"/>
      <c r="H42" s="11"/>
      <c r="I42" s="11"/>
      <c r="J42" s="11"/>
      <c r="K42" s="22"/>
      <c r="L42" s="14">
        <v>45139</v>
      </c>
      <c r="M42" s="15"/>
      <c r="N42" s="12"/>
      <c r="O42" s="12"/>
      <c r="P42" s="23"/>
      <c r="Q42" s="23"/>
      <c r="R42" s="23"/>
      <c r="S42" s="23"/>
      <c r="T42" s="23"/>
      <c r="U42" s="19">
        <v>313682.38</v>
      </c>
      <c r="V42" s="23"/>
      <c r="W42" s="12">
        <f t="shared" si="0"/>
        <v>313682.38</v>
      </c>
    </row>
    <row r="43" spans="2:23" ht="15" thickBot="1" x14ac:dyDescent="0.4">
      <c r="B43" s="10">
        <v>45352</v>
      </c>
      <c r="C43" s="22"/>
      <c r="D43" s="22"/>
      <c r="E43" s="11"/>
      <c r="F43" s="11"/>
      <c r="G43" s="12"/>
      <c r="H43" s="11"/>
      <c r="I43" s="11"/>
      <c r="J43" s="11"/>
      <c r="K43" s="22"/>
      <c r="L43" s="14">
        <v>45231</v>
      </c>
      <c r="M43" s="15"/>
      <c r="N43" s="12"/>
      <c r="O43" s="12"/>
      <c r="P43" s="23"/>
      <c r="Q43" s="23"/>
      <c r="R43" s="23"/>
      <c r="S43" s="23"/>
      <c r="T43" s="23"/>
      <c r="U43" s="19">
        <v>415055.46</v>
      </c>
      <c r="V43" s="23"/>
      <c r="W43" s="12">
        <f t="shared" si="0"/>
        <v>415055.46</v>
      </c>
    </row>
    <row r="44" spans="2:23" ht="15" thickBot="1" x14ac:dyDescent="0.4">
      <c r="B44" s="10">
        <v>45352</v>
      </c>
      <c r="C44" s="22"/>
      <c r="D44" s="22"/>
      <c r="E44" s="11"/>
      <c r="F44" s="11"/>
      <c r="G44" s="12"/>
      <c r="H44" s="11"/>
      <c r="I44" s="11"/>
      <c r="J44" s="11"/>
      <c r="K44" s="22"/>
      <c r="L44" s="14">
        <v>45200</v>
      </c>
      <c r="M44" s="15"/>
      <c r="N44" s="12"/>
      <c r="O44" s="12"/>
      <c r="P44" s="23"/>
      <c r="Q44" s="23"/>
      <c r="R44" s="23"/>
      <c r="S44" s="23"/>
      <c r="T44" s="23"/>
      <c r="U44" s="19">
        <v>388762.43</v>
      </c>
      <c r="V44" s="23"/>
      <c r="W44" s="12">
        <f t="shared" si="0"/>
        <v>388762.43</v>
      </c>
    </row>
    <row r="45" spans="2:23" ht="15" thickBot="1" x14ac:dyDescent="0.4">
      <c r="B45" s="10">
        <v>45352</v>
      </c>
      <c r="C45" s="22"/>
      <c r="D45" s="22"/>
      <c r="E45" s="11"/>
      <c r="F45" s="11"/>
      <c r="G45" s="12"/>
      <c r="H45" s="11"/>
      <c r="I45" s="11"/>
      <c r="J45" s="11"/>
      <c r="K45" s="22"/>
      <c r="L45" s="14">
        <v>45323</v>
      </c>
      <c r="M45" s="15">
        <v>320630.03999999998</v>
      </c>
      <c r="N45" s="12"/>
      <c r="O45" s="12"/>
      <c r="P45" s="23"/>
      <c r="Q45" s="23"/>
      <c r="R45" s="23"/>
      <c r="S45" s="23"/>
      <c r="T45" s="23"/>
      <c r="U45" s="23"/>
      <c r="V45" s="23"/>
      <c r="W45" s="12">
        <f t="shared" si="0"/>
        <v>320630.03999999998</v>
      </c>
    </row>
    <row r="46" spans="2:23" ht="15" thickBot="1" x14ac:dyDescent="0.4">
      <c r="B46" s="10">
        <v>45352</v>
      </c>
      <c r="C46" s="22"/>
      <c r="D46" s="22"/>
      <c r="E46" s="11"/>
      <c r="F46" s="11"/>
      <c r="G46" s="12"/>
      <c r="H46" s="11"/>
      <c r="I46" s="11"/>
      <c r="J46" s="11"/>
      <c r="K46" s="22"/>
      <c r="L46" s="14">
        <v>45380</v>
      </c>
      <c r="M46" s="15">
        <v>14428109.459999999</v>
      </c>
      <c r="N46" s="12"/>
      <c r="O46" s="12"/>
      <c r="P46" s="23"/>
      <c r="Q46" s="23"/>
      <c r="R46" s="23"/>
      <c r="S46" s="24"/>
      <c r="T46" s="23"/>
      <c r="U46" s="23"/>
      <c r="V46" s="23"/>
      <c r="W46" s="12">
        <f t="shared" si="0"/>
        <v>14428109.459999999</v>
      </c>
    </row>
    <row r="47" spans="2:23" ht="15" thickBot="1" x14ac:dyDescent="0.4">
      <c r="B47" s="10">
        <v>45383</v>
      </c>
      <c r="C47" s="22"/>
      <c r="D47" s="22"/>
      <c r="E47" s="11"/>
      <c r="F47" s="11"/>
      <c r="G47" s="12"/>
      <c r="H47" s="11"/>
      <c r="I47" s="11"/>
      <c r="J47" s="11"/>
      <c r="K47" s="25"/>
      <c r="L47" s="25"/>
      <c r="M47" s="26"/>
      <c r="N47" s="12"/>
      <c r="O47" s="12"/>
      <c r="P47" s="23"/>
      <c r="Q47" s="23"/>
      <c r="R47" s="23"/>
      <c r="S47" s="24"/>
      <c r="T47" s="23"/>
      <c r="U47" s="23"/>
      <c r="V47" s="23"/>
      <c r="W47" s="12">
        <f t="shared" si="0"/>
        <v>0</v>
      </c>
    </row>
    <row r="48" spans="2:23" ht="15" thickBot="1" x14ac:dyDescent="0.4">
      <c r="B48" s="20">
        <v>45413</v>
      </c>
      <c r="C48" s="22"/>
      <c r="D48" s="22"/>
      <c r="E48" s="12"/>
      <c r="F48" s="12"/>
      <c r="G48" s="12"/>
      <c r="H48" s="12"/>
      <c r="I48" s="25"/>
      <c r="J48" s="25"/>
      <c r="K48" s="22"/>
      <c r="L48" s="25"/>
      <c r="M48" s="26"/>
      <c r="N48" s="12"/>
      <c r="O48" s="12"/>
      <c r="P48" s="23"/>
      <c r="Q48" s="23"/>
      <c r="R48" s="23"/>
      <c r="S48" s="24"/>
      <c r="T48" s="23"/>
      <c r="U48" s="23"/>
      <c r="V48" s="23"/>
      <c r="W48" s="12">
        <f t="shared" si="0"/>
        <v>0</v>
      </c>
    </row>
    <row r="49" spans="2:23" ht="15" thickBot="1" x14ac:dyDescent="0.4">
      <c r="B49" s="10">
        <v>45444</v>
      </c>
      <c r="C49" s="22"/>
      <c r="D49" s="22"/>
      <c r="E49" s="12"/>
      <c r="F49" s="12"/>
      <c r="G49" s="12"/>
      <c r="H49" s="12"/>
      <c r="I49" s="25"/>
      <c r="J49" s="25"/>
      <c r="K49" s="22"/>
      <c r="L49" s="14"/>
      <c r="M49" s="15"/>
      <c r="N49" s="12"/>
      <c r="O49" s="12"/>
      <c r="P49" s="23"/>
      <c r="Q49" s="23"/>
      <c r="R49" s="23"/>
      <c r="S49" s="24"/>
      <c r="T49" s="23"/>
      <c r="U49" s="23"/>
      <c r="V49" s="23"/>
      <c r="W49" s="12">
        <f t="shared" si="0"/>
        <v>0</v>
      </c>
    </row>
    <row r="50" spans="2:23" ht="15" thickBot="1" x14ac:dyDescent="0.4">
      <c r="B50" s="10">
        <v>45474</v>
      </c>
      <c r="C50" s="22"/>
      <c r="D50" s="22"/>
      <c r="E50" s="12"/>
      <c r="F50" s="12"/>
      <c r="G50" s="12"/>
      <c r="H50" s="12"/>
      <c r="I50" s="25"/>
      <c r="J50" s="25"/>
      <c r="K50" s="22"/>
      <c r="L50" s="14"/>
      <c r="M50" s="15"/>
      <c r="N50" s="12"/>
      <c r="O50" s="12"/>
      <c r="P50" s="23"/>
      <c r="Q50" s="23"/>
      <c r="R50" s="23"/>
      <c r="S50" s="24"/>
      <c r="T50" s="23"/>
      <c r="U50" s="23"/>
      <c r="V50" s="23"/>
      <c r="W50" s="12">
        <f t="shared" si="0"/>
        <v>0</v>
      </c>
    </row>
    <row r="51" spans="2:23" ht="15" thickBot="1" x14ac:dyDescent="0.4">
      <c r="B51" s="20">
        <v>45505</v>
      </c>
      <c r="C51" s="22"/>
      <c r="D51" s="22"/>
      <c r="E51" s="12"/>
      <c r="F51" s="12"/>
      <c r="G51" s="12"/>
      <c r="H51" s="12"/>
      <c r="I51" s="25"/>
      <c r="J51" s="25"/>
      <c r="K51" s="22"/>
      <c r="L51" s="14"/>
      <c r="M51" s="15"/>
      <c r="N51" s="12"/>
      <c r="O51" s="12"/>
      <c r="P51" s="23"/>
      <c r="Q51" s="23"/>
      <c r="R51" s="23"/>
      <c r="S51" s="24"/>
      <c r="T51" s="23"/>
      <c r="U51" s="23"/>
      <c r="V51" s="23"/>
      <c r="W51" s="12">
        <f t="shared" si="0"/>
        <v>0</v>
      </c>
    </row>
    <row r="52" spans="2:23" ht="15" thickBot="1" x14ac:dyDescent="0.4">
      <c r="B52" s="10">
        <v>45536</v>
      </c>
      <c r="C52" s="22"/>
      <c r="D52" s="22"/>
      <c r="E52" s="12"/>
      <c r="F52" s="12"/>
      <c r="G52" s="12"/>
      <c r="H52" s="12"/>
      <c r="I52" s="25"/>
      <c r="J52" s="25"/>
      <c r="K52" s="25"/>
      <c r="L52" s="14"/>
      <c r="M52" s="15"/>
      <c r="N52" s="12"/>
      <c r="O52" s="12"/>
      <c r="P52" s="23"/>
      <c r="Q52" s="23"/>
      <c r="R52" s="23"/>
      <c r="S52" s="24"/>
      <c r="T52" s="23"/>
      <c r="U52" s="23"/>
      <c r="V52" s="23"/>
      <c r="W52" s="12">
        <f t="shared" si="0"/>
        <v>0</v>
      </c>
    </row>
    <row r="53" spans="2:23" ht="15" thickBot="1" x14ac:dyDescent="0.4">
      <c r="B53" s="10">
        <v>45566</v>
      </c>
      <c r="C53" s="22"/>
      <c r="D53" s="22"/>
      <c r="E53" s="12"/>
      <c r="F53" s="12"/>
      <c r="G53" s="12"/>
      <c r="H53" s="12"/>
      <c r="I53" s="25"/>
      <c r="J53" s="25"/>
      <c r="K53" s="25"/>
      <c r="L53" s="14"/>
      <c r="M53" s="15"/>
      <c r="N53" s="12"/>
      <c r="O53" s="12"/>
      <c r="P53" s="23"/>
      <c r="Q53" s="23"/>
      <c r="R53" s="23"/>
      <c r="S53" s="24"/>
      <c r="T53" s="23"/>
      <c r="U53" s="23"/>
      <c r="V53" s="23"/>
      <c r="W53" s="12">
        <f t="shared" si="0"/>
        <v>0</v>
      </c>
    </row>
    <row r="54" spans="2:23" ht="15" thickBot="1" x14ac:dyDescent="0.4">
      <c r="B54" s="20">
        <v>45597</v>
      </c>
      <c r="C54" s="22"/>
      <c r="D54" s="22"/>
      <c r="E54" s="12"/>
      <c r="F54" s="12"/>
      <c r="G54" s="12"/>
      <c r="H54" s="12"/>
      <c r="I54" s="23"/>
      <c r="J54" s="25"/>
      <c r="K54" s="22"/>
      <c r="L54" s="14"/>
      <c r="M54" s="15"/>
      <c r="N54" s="12"/>
      <c r="O54" s="12"/>
      <c r="P54" s="23"/>
      <c r="Q54" s="23"/>
      <c r="R54" s="23"/>
      <c r="S54" s="24"/>
      <c r="T54" s="23"/>
      <c r="U54" s="23"/>
      <c r="V54" s="23"/>
      <c r="W54" s="12">
        <f t="shared" si="0"/>
        <v>0</v>
      </c>
    </row>
    <row r="55" spans="2:23" ht="15" thickBot="1" x14ac:dyDescent="0.4">
      <c r="B55" s="10">
        <v>45627</v>
      </c>
      <c r="C55" s="22"/>
      <c r="D55" s="22"/>
      <c r="E55" s="12"/>
      <c r="F55" s="12"/>
      <c r="G55" s="12"/>
      <c r="H55" s="12"/>
      <c r="I55" s="23"/>
      <c r="J55" s="25"/>
      <c r="K55" s="22"/>
      <c r="L55" s="14"/>
      <c r="M55" s="15"/>
      <c r="N55" s="12"/>
      <c r="O55" s="12"/>
      <c r="P55" s="23"/>
      <c r="Q55" s="23"/>
      <c r="R55" s="23"/>
      <c r="S55" s="24"/>
      <c r="T55" s="23"/>
      <c r="U55" s="23"/>
      <c r="V55" s="23"/>
      <c r="W55" s="12">
        <f t="shared" si="0"/>
        <v>0</v>
      </c>
    </row>
    <row r="56" spans="2:23" ht="15" thickBot="1" x14ac:dyDescent="0.4">
      <c r="B56" s="27"/>
      <c r="C56" s="28">
        <f t="shared" ref="C56:K56" si="1">SUM(C22:C55)</f>
        <v>49124483.199999996</v>
      </c>
      <c r="D56" s="28">
        <f t="shared" si="1"/>
        <v>48947919.769999996</v>
      </c>
      <c r="E56" s="28">
        <f t="shared" si="1"/>
        <v>48947919.769999996</v>
      </c>
      <c r="F56" s="28">
        <f t="shared" si="1"/>
        <v>4323768.28</v>
      </c>
      <c r="G56" s="28">
        <f t="shared" si="1"/>
        <v>0</v>
      </c>
      <c r="H56" s="28">
        <f t="shared" si="1"/>
        <v>51449446.399999999</v>
      </c>
      <c r="I56" s="28">
        <f t="shared" si="1"/>
        <v>3518260.0199999996</v>
      </c>
      <c r="J56" s="28">
        <f t="shared" si="1"/>
        <v>0</v>
      </c>
      <c r="K56" s="28">
        <f t="shared" si="1"/>
        <v>1193481.03</v>
      </c>
      <c r="L56" s="28"/>
      <c r="M56" s="28">
        <f t="shared" ref="M56:W56" si="2">SUM(M22:M55)</f>
        <v>47676974.799999997</v>
      </c>
      <c r="N56" s="28">
        <f t="shared" si="2"/>
        <v>1121575.3899999999</v>
      </c>
      <c r="O56" s="28">
        <f t="shared" si="2"/>
        <v>0</v>
      </c>
      <c r="P56" s="28">
        <f t="shared" si="2"/>
        <v>0</v>
      </c>
      <c r="Q56" s="28">
        <f t="shared" si="2"/>
        <v>0</v>
      </c>
      <c r="R56" s="28">
        <f t="shared" si="2"/>
        <v>0</v>
      </c>
      <c r="S56" s="29">
        <f t="shared" si="2"/>
        <v>870674.98999999987</v>
      </c>
      <c r="T56" s="28">
        <f t="shared" si="2"/>
        <v>2396684.63</v>
      </c>
      <c r="U56" s="28">
        <f t="shared" si="2"/>
        <v>3076254.23</v>
      </c>
      <c r="V56" s="28">
        <f t="shared" si="2"/>
        <v>0</v>
      </c>
      <c r="W56" s="28">
        <f t="shared" si="2"/>
        <v>55142164.040000007</v>
      </c>
    </row>
    <row r="57" spans="2:23" x14ac:dyDescent="0.35">
      <c r="B57" s="30"/>
      <c r="C57" s="30"/>
      <c r="D57" s="30"/>
      <c r="E57" s="30"/>
      <c r="F57" s="30"/>
      <c r="G57" s="30"/>
      <c r="H57" s="31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2"/>
      <c r="T57" s="30"/>
      <c r="U57" s="30"/>
      <c r="V57" s="30"/>
      <c r="W57" s="30"/>
    </row>
    <row r="58" spans="2:23" ht="34.5" customHeight="1" x14ac:dyDescent="0.35">
      <c r="B58" s="65" t="s">
        <v>30</v>
      </c>
      <c r="C58" s="65"/>
      <c r="D58" s="65"/>
      <c r="E58" s="65"/>
      <c r="F58" s="65"/>
      <c r="G58" s="30"/>
      <c r="H58" s="31"/>
      <c r="I58" s="30"/>
      <c r="J58" s="33"/>
      <c r="K58" s="33"/>
      <c r="L58" s="33"/>
      <c r="M58" s="33"/>
      <c r="N58" s="30"/>
      <c r="O58" s="30"/>
      <c r="P58" s="30"/>
      <c r="Q58" s="30"/>
      <c r="R58" s="30"/>
      <c r="S58" s="32"/>
      <c r="T58" s="30"/>
      <c r="U58" s="30"/>
      <c r="V58" s="30"/>
      <c r="W58" s="30"/>
    </row>
    <row r="59" spans="2:23" ht="15" customHeight="1" x14ac:dyDescent="0.35">
      <c r="B59" s="66" t="s">
        <v>31</v>
      </c>
      <c r="C59" s="66"/>
      <c r="D59" s="66"/>
      <c r="E59" s="66"/>
      <c r="F59" s="66"/>
      <c r="G59" s="30"/>
      <c r="H59" s="30"/>
      <c r="I59" s="30"/>
      <c r="J59" s="33"/>
      <c r="K59" s="33"/>
      <c r="L59" s="33"/>
      <c r="M59" s="33"/>
      <c r="N59" s="30"/>
      <c r="O59" s="30"/>
      <c r="P59" s="30"/>
      <c r="Q59" s="30"/>
      <c r="R59" s="30"/>
      <c r="S59" s="32"/>
      <c r="T59" s="30"/>
      <c r="U59" s="30"/>
      <c r="V59" s="30"/>
      <c r="W59" s="30"/>
    </row>
    <row r="60" spans="2:23" x14ac:dyDescent="0.35">
      <c r="B60" s="66"/>
      <c r="C60" s="66"/>
      <c r="D60" s="66"/>
      <c r="E60" s="66"/>
      <c r="F60" s="66"/>
      <c r="G60" s="30"/>
      <c r="H60" s="30"/>
      <c r="I60" s="30"/>
      <c r="J60" s="33"/>
      <c r="K60" s="33"/>
      <c r="L60" s="33"/>
      <c r="M60" s="33"/>
      <c r="N60" s="30"/>
      <c r="O60" s="30"/>
      <c r="P60" s="30"/>
      <c r="Q60" s="30"/>
      <c r="R60" s="30"/>
      <c r="S60" s="32"/>
      <c r="T60" s="30"/>
      <c r="U60" s="30"/>
      <c r="V60" s="30"/>
      <c r="W60" s="30"/>
    </row>
    <row r="61" spans="2:23" ht="33" customHeight="1" x14ac:dyDescent="0.35">
      <c r="B61" s="59" t="s">
        <v>32</v>
      </c>
      <c r="C61" s="59"/>
      <c r="D61" s="59"/>
      <c r="E61" s="59"/>
      <c r="F61" s="59"/>
      <c r="G61" s="30"/>
      <c r="H61" s="30"/>
      <c r="I61" s="30"/>
      <c r="J61" s="33"/>
      <c r="K61" s="33"/>
      <c r="L61" s="33"/>
      <c r="M61" s="33"/>
      <c r="N61" s="30"/>
      <c r="O61" s="30"/>
      <c r="P61" s="30"/>
      <c r="Q61" s="30"/>
      <c r="R61" s="30"/>
      <c r="S61" s="32"/>
      <c r="T61" s="30"/>
      <c r="U61" s="30"/>
      <c r="V61" s="30"/>
      <c r="W61" s="30"/>
    </row>
    <row r="62" spans="2:23" ht="15" customHeight="1" x14ac:dyDescent="0.35">
      <c r="B62" s="59" t="s">
        <v>33</v>
      </c>
      <c r="C62" s="59"/>
      <c r="D62" s="59"/>
      <c r="E62" s="59"/>
      <c r="F62" s="59"/>
      <c r="G62" s="30"/>
      <c r="H62" s="30"/>
      <c r="I62" s="30"/>
      <c r="J62" s="33"/>
      <c r="K62" s="33"/>
      <c r="L62" s="33"/>
      <c r="M62" s="33"/>
      <c r="N62" s="30"/>
      <c r="O62" s="30"/>
      <c r="P62" s="30"/>
      <c r="Q62" s="30"/>
      <c r="R62" s="30"/>
      <c r="S62" s="32"/>
      <c r="T62" s="30"/>
      <c r="U62" s="30"/>
      <c r="V62" s="30"/>
      <c r="W62" s="30"/>
    </row>
    <row r="63" spans="2:23" ht="15" customHeight="1" x14ac:dyDescent="0.35">
      <c r="B63" s="59" t="s">
        <v>34</v>
      </c>
      <c r="C63" s="59"/>
      <c r="D63" s="59"/>
      <c r="E63" s="59"/>
      <c r="F63" s="59"/>
      <c r="G63" s="30"/>
      <c r="H63" s="30"/>
      <c r="I63" s="30"/>
      <c r="J63" s="33"/>
      <c r="K63" s="33"/>
      <c r="L63" s="33"/>
      <c r="M63" s="33"/>
      <c r="N63" s="30"/>
      <c r="O63" s="30"/>
      <c r="P63" s="30"/>
      <c r="Q63" s="30"/>
      <c r="R63" s="30"/>
      <c r="S63" s="32"/>
      <c r="T63" s="30"/>
      <c r="U63" s="30"/>
      <c r="V63" s="30"/>
      <c r="W63" s="30"/>
    </row>
    <row r="64" spans="2:23" ht="15" customHeight="1" x14ac:dyDescent="0.35">
      <c r="B64" s="59" t="s">
        <v>35</v>
      </c>
      <c r="C64" s="59"/>
      <c r="D64" s="59"/>
      <c r="E64" s="59"/>
      <c r="F64" s="59"/>
      <c r="G64" s="30"/>
      <c r="H64" s="30"/>
      <c r="I64" s="30"/>
      <c r="J64" s="33"/>
      <c r="K64" s="33"/>
      <c r="L64" s="33"/>
      <c r="M64" s="33"/>
      <c r="N64" s="30"/>
      <c r="O64" s="30"/>
      <c r="P64" s="30"/>
      <c r="Q64" s="30"/>
      <c r="R64" s="30"/>
      <c r="S64" s="32"/>
      <c r="T64" s="30"/>
      <c r="U64" s="30"/>
      <c r="V64" s="30"/>
      <c r="W64" s="30"/>
    </row>
    <row r="65" spans="2:23" ht="15" customHeight="1" x14ac:dyDescent="0.35">
      <c r="B65" s="59" t="s">
        <v>36</v>
      </c>
      <c r="C65" s="59"/>
      <c r="D65" s="59"/>
      <c r="E65" s="59"/>
      <c r="F65" s="59"/>
      <c r="G65" s="30"/>
      <c r="H65" s="30"/>
      <c r="I65" s="30"/>
      <c r="J65" s="33"/>
      <c r="K65" s="33"/>
      <c r="L65" s="33"/>
      <c r="M65" s="33"/>
      <c r="N65" s="30"/>
      <c r="O65" s="30"/>
      <c r="P65" s="30"/>
      <c r="Q65" s="30"/>
      <c r="R65" s="30"/>
      <c r="S65" s="32"/>
      <c r="T65" s="30"/>
      <c r="U65" s="30"/>
      <c r="V65" s="30"/>
      <c r="W65" s="30"/>
    </row>
    <row r="66" spans="2:23" x14ac:dyDescent="0.35">
      <c r="B66" s="30"/>
      <c r="C66" s="30"/>
      <c r="D66" s="30"/>
      <c r="E66" s="34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2"/>
      <c r="T66" s="30"/>
      <c r="U66" s="30"/>
      <c r="V66" s="30"/>
      <c r="W66" s="30"/>
    </row>
    <row r="67" spans="2:23" ht="15.75" customHeight="1" x14ac:dyDescent="0.35">
      <c r="B67" s="65" t="s">
        <v>37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30"/>
      <c r="N67" s="30"/>
      <c r="O67" s="30"/>
      <c r="P67" s="30"/>
      <c r="Q67" s="30"/>
      <c r="R67" s="30"/>
      <c r="S67" s="32"/>
      <c r="T67" s="30"/>
      <c r="U67" s="30"/>
      <c r="V67" s="30"/>
      <c r="W67" s="30"/>
    </row>
    <row r="68" spans="2:23" ht="38.25" customHeight="1" x14ac:dyDescent="0.35">
      <c r="B68" s="66" t="s">
        <v>31</v>
      </c>
      <c r="C68" s="66"/>
      <c r="D68" s="66"/>
      <c r="E68" s="66"/>
      <c r="F68" s="66"/>
      <c r="G68" s="35" t="s">
        <v>38</v>
      </c>
      <c r="H68" s="35" t="s">
        <v>39</v>
      </c>
      <c r="I68" s="35" t="s">
        <v>40</v>
      </c>
      <c r="J68" s="35" t="s">
        <v>41</v>
      </c>
      <c r="K68" s="35" t="s">
        <v>42</v>
      </c>
      <c r="L68" s="35" t="s">
        <v>43</v>
      </c>
      <c r="M68" s="30"/>
      <c r="N68" s="30"/>
      <c r="O68" s="30"/>
      <c r="P68" s="30"/>
      <c r="Q68" s="30"/>
      <c r="R68" s="30"/>
      <c r="S68" s="32"/>
      <c r="T68" s="30"/>
      <c r="U68" s="30"/>
      <c r="V68" s="30"/>
      <c r="W68" s="30"/>
    </row>
    <row r="69" spans="2:23" ht="51" customHeight="1" x14ac:dyDescent="0.35">
      <c r="B69" s="59" t="s">
        <v>44</v>
      </c>
      <c r="C69" s="59"/>
      <c r="D69" s="59"/>
      <c r="E69" s="59"/>
      <c r="F69" s="59"/>
      <c r="G69" s="36">
        <v>50022.84</v>
      </c>
      <c r="H69" s="37" t="s">
        <v>45</v>
      </c>
      <c r="I69" s="38">
        <v>201800010008207</v>
      </c>
      <c r="J69" s="39">
        <v>45292</v>
      </c>
      <c r="K69" s="39">
        <v>45292</v>
      </c>
      <c r="L69" s="40" t="s">
        <v>46</v>
      </c>
      <c r="M69" s="63" t="e" cm="1">
        <f t="array" aca="1" ref="M69" ca="1">COMENTARIOCELULA(G69)</f>
        <v>#NAME?</v>
      </c>
      <c r="N69" s="64"/>
      <c r="O69" s="64"/>
      <c r="P69" s="64"/>
      <c r="Q69" s="41"/>
      <c r="R69" s="30"/>
      <c r="S69" s="32"/>
      <c r="T69" s="30"/>
      <c r="U69" s="30"/>
      <c r="V69" s="30"/>
      <c r="W69" s="30"/>
    </row>
    <row r="70" spans="2:23" ht="51" customHeight="1" x14ac:dyDescent="0.35">
      <c r="B70" s="59" t="s">
        <v>44</v>
      </c>
      <c r="C70" s="59"/>
      <c r="D70" s="59"/>
      <c r="E70" s="59"/>
      <c r="F70" s="59"/>
      <c r="G70" s="36">
        <v>10690.57</v>
      </c>
      <c r="H70" s="37" t="s">
        <v>45</v>
      </c>
      <c r="I70" s="38">
        <v>201800010008207</v>
      </c>
      <c r="J70" s="39">
        <v>45292</v>
      </c>
      <c r="K70" s="39">
        <v>45323</v>
      </c>
      <c r="L70" s="40" t="s">
        <v>46</v>
      </c>
      <c r="M70" s="63" t="e" cm="1">
        <f t="array" aca="1" ref="M70" ca="1">COMENTARIOCELULA(G70)</f>
        <v>#NAME?</v>
      </c>
      <c r="N70" s="64"/>
      <c r="O70" s="64"/>
      <c r="P70" s="64"/>
      <c r="Q70" s="41"/>
      <c r="R70" s="30"/>
      <c r="S70" s="32"/>
      <c r="T70" s="30"/>
      <c r="U70" s="30"/>
      <c r="V70" s="30"/>
      <c r="W70" s="30"/>
    </row>
    <row r="71" spans="2:23" ht="51" customHeight="1" x14ac:dyDescent="0.35">
      <c r="B71" s="59" t="s">
        <v>44</v>
      </c>
      <c r="C71" s="59"/>
      <c r="D71" s="59"/>
      <c r="E71" s="59"/>
      <c r="F71" s="59"/>
      <c r="G71" s="36">
        <v>56931.27</v>
      </c>
      <c r="H71" s="37" t="s">
        <v>45</v>
      </c>
      <c r="I71" s="38">
        <v>201800010008207</v>
      </c>
      <c r="J71" s="39">
        <v>45323</v>
      </c>
      <c r="K71" s="39">
        <v>45323</v>
      </c>
      <c r="L71" s="40" t="s">
        <v>46</v>
      </c>
      <c r="M71" s="63" t="s">
        <v>47</v>
      </c>
      <c r="N71" s="64"/>
      <c r="O71" s="64"/>
      <c r="P71" s="64"/>
      <c r="Q71" s="41"/>
      <c r="R71" s="30"/>
      <c r="S71" s="32"/>
      <c r="T71" s="30"/>
      <c r="U71" s="30"/>
      <c r="V71" s="30"/>
      <c r="W71" s="30"/>
    </row>
    <row r="72" spans="2:23" ht="51" customHeight="1" x14ac:dyDescent="0.35">
      <c r="B72" s="59" t="s">
        <v>44</v>
      </c>
      <c r="C72" s="59"/>
      <c r="D72" s="59"/>
      <c r="E72" s="59"/>
      <c r="F72" s="59"/>
      <c r="G72" s="36">
        <v>80000</v>
      </c>
      <c r="H72" s="37" t="s">
        <v>45</v>
      </c>
      <c r="I72" s="38">
        <v>201800010008207</v>
      </c>
      <c r="J72" s="39">
        <v>45352</v>
      </c>
      <c r="K72" s="39">
        <v>45352</v>
      </c>
      <c r="L72" s="40" t="s">
        <v>46</v>
      </c>
      <c r="M72" s="60"/>
      <c r="N72" s="61"/>
      <c r="O72" s="61"/>
      <c r="P72" s="61"/>
      <c r="Q72" s="41"/>
      <c r="R72" s="30"/>
      <c r="S72" s="32"/>
      <c r="T72" s="30"/>
      <c r="U72" s="30"/>
      <c r="V72" s="30"/>
      <c r="W72" s="30"/>
    </row>
    <row r="73" spans="2:23" ht="51" customHeight="1" x14ac:dyDescent="0.35">
      <c r="B73" s="59" t="s">
        <v>44</v>
      </c>
      <c r="C73" s="59"/>
      <c r="D73" s="59"/>
      <c r="E73" s="59"/>
      <c r="F73" s="59"/>
      <c r="G73" s="42"/>
      <c r="H73" s="37" t="s">
        <v>45</v>
      </c>
      <c r="I73" s="38">
        <v>201800010008207</v>
      </c>
      <c r="J73" s="39">
        <v>45383</v>
      </c>
      <c r="K73" s="39">
        <v>45383</v>
      </c>
      <c r="L73" s="40" t="s">
        <v>46</v>
      </c>
      <c r="M73" s="60"/>
      <c r="N73" s="61"/>
      <c r="O73" s="61"/>
      <c r="P73" s="61"/>
      <c r="Q73" s="41"/>
      <c r="R73" s="30"/>
      <c r="S73" s="32"/>
      <c r="T73" s="30"/>
      <c r="U73" s="30"/>
      <c r="V73" s="30"/>
      <c r="W73" s="30"/>
    </row>
    <row r="74" spans="2:23" ht="51" customHeight="1" x14ac:dyDescent="0.35">
      <c r="B74" s="59" t="s">
        <v>44</v>
      </c>
      <c r="C74" s="59"/>
      <c r="D74" s="59"/>
      <c r="E74" s="59"/>
      <c r="F74" s="59"/>
      <c r="G74" s="42"/>
      <c r="H74" s="37" t="s">
        <v>45</v>
      </c>
      <c r="I74" s="38">
        <v>201800010008207</v>
      </c>
      <c r="J74" s="39">
        <v>45413</v>
      </c>
      <c r="K74" s="39">
        <v>45413</v>
      </c>
      <c r="L74" s="40" t="s">
        <v>46</v>
      </c>
      <c r="M74" s="60"/>
      <c r="N74" s="61"/>
      <c r="O74" s="61"/>
      <c r="P74" s="61"/>
      <c r="Q74" s="41"/>
      <c r="R74" s="30"/>
      <c r="S74" s="32"/>
      <c r="T74" s="30"/>
      <c r="U74" s="30"/>
      <c r="V74" s="30"/>
      <c r="W74" s="30"/>
    </row>
    <row r="75" spans="2:23" ht="51" customHeight="1" x14ac:dyDescent="0.35">
      <c r="B75" s="59" t="s">
        <v>44</v>
      </c>
      <c r="C75" s="59"/>
      <c r="D75" s="59"/>
      <c r="E75" s="59"/>
      <c r="F75" s="59"/>
      <c r="G75" s="42"/>
      <c r="H75" s="37" t="s">
        <v>45</v>
      </c>
      <c r="I75" s="38">
        <v>201800010008207</v>
      </c>
      <c r="J75" s="39">
        <v>45444</v>
      </c>
      <c r="K75" s="39">
        <v>45444</v>
      </c>
      <c r="L75" s="40" t="s">
        <v>46</v>
      </c>
      <c r="M75" s="60"/>
      <c r="N75" s="61"/>
      <c r="O75" s="61"/>
      <c r="P75" s="61"/>
      <c r="Q75" s="41"/>
      <c r="R75" s="30"/>
      <c r="S75" s="32"/>
      <c r="T75" s="30"/>
      <c r="U75" s="30"/>
      <c r="V75" s="30"/>
      <c r="W75" s="30"/>
    </row>
    <row r="76" spans="2:23" ht="51" customHeight="1" x14ac:dyDescent="0.35">
      <c r="B76" s="59" t="s">
        <v>44</v>
      </c>
      <c r="C76" s="59"/>
      <c r="D76" s="59"/>
      <c r="E76" s="59"/>
      <c r="F76" s="59"/>
      <c r="G76" s="42"/>
      <c r="H76" s="37" t="s">
        <v>45</v>
      </c>
      <c r="I76" s="38">
        <v>201800010008207</v>
      </c>
      <c r="J76" s="39">
        <v>45474</v>
      </c>
      <c r="K76" s="39">
        <v>45474</v>
      </c>
      <c r="L76" s="40" t="s">
        <v>46</v>
      </c>
      <c r="M76" s="60"/>
      <c r="N76" s="61"/>
      <c r="O76" s="61"/>
      <c r="P76" s="61"/>
      <c r="Q76" s="41"/>
      <c r="R76" s="30"/>
      <c r="S76" s="32"/>
      <c r="T76" s="30"/>
      <c r="U76" s="30"/>
      <c r="V76" s="30"/>
      <c r="W76" s="30"/>
    </row>
    <row r="77" spans="2:23" ht="51" customHeight="1" x14ac:dyDescent="0.35">
      <c r="B77" s="59" t="s">
        <v>44</v>
      </c>
      <c r="C77" s="59"/>
      <c r="D77" s="59"/>
      <c r="E77" s="59"/>
      <c r="F77" s="59"/>
      <c r="G77" s="42"/>
      <c r="H77" s="37" t="s">
        <v>45</v>
      </c>
      <c r="I77" s="38">
        <v>201800010008207</v>
      </c>
      <c r="J77" s="39">
        <v>45505</v>
      </c>
      <c r="K77" s="39">
        <v>45505</v>
      </c>
      <c r="L77" s="40" t="s">
        <v>46</v>
      </c>
      <c r="M77" s="60"/>
      <c r="N77" s="61"/>
      <c r="O77" s="61"/>
      <c r="P77" s="61"/>
      <c r="Q77" s="41"/>
      <c r="R77" s="30"/>
      <c r="S77" s="32"/>
      <c r="T77" s="30"/>
      <c r="U77" s="30"/>
      <c r="V77" s="30"/>
      <c r="W77" s="30"/>
    </row>
    <row r="78" spans="2:23" ht="51" customHeight="1" x14ac:dyDescent="0.35">
      <c r="B78" s="59" t="s">
        <v>44</v>
      </c>
      <c r="C78" s="59"/>
      <c r="D78" s="59"/>
      <c r="E78" s="59"/>
      <c r="F78" s="59"/>
      <c r="G78" s="42"/>
      <c r="H78" s="37" t="s">
        <v>45</v>
      </c>
      <c r="I78" s="38">
        <v>201800010008207</v>
      </c>
      <c r="J78" s="39">
        <v>45536</v>
      </c>
      <c r="K78" s="39">
        <v>45536</v>
      </c>
      <c r="L78" s="40" t="s">
        <v>46</v>
      </c>
      <c r="M78" s="60"/>
      <c r="N78" s="61"/>
      <c r="O78" s="61"/>
      <c r="P78" s="61"/>
      <c r="Q78" s="41"/>
      <c r="R78" s="30"/>
      <c r="S78" s="32"/>
      <c r="T78" s="30"/>
      <c r="U78" s="30"/>
      <c r="V78" s="30"/>
      <c r="W78" s="30"/>
    </row>
    <row r="79" spans="2:23" ht="51" customHeight="1" x14ac:dyDescent="0.35">
      <c r="B79" s="59" t="s">
        <v>44</v>
      </c>
      <c r="C79" s="59"/>
      <c r="D79" s="59"/>
      <c r="E79" s="59"/>
      <c r="F79" s="59"/>
      <c r="G79" s="42"/>
      <c r="H79" s="37" t="s">
        <v>45</v>
      </c>
      <c r="I79" s="38">
        <v>201800010008207</v>
      </c>
      <c r="J79" s="39">
        <v>45566</v>
      </c>
      <c r="K79" s="39">
        <v>45566</v>
      </c>
      <c r="L79" s="40" t="s">
        <v>46</v>
      </c>
      <c r="M79" s="60"/>
      <c r="N79" s="61"/>
      <c r="O79" s="61"/>
      <c r="P79" s="61"/>
      <c r="Q79" s="41"/>
      <c r="R79" s="30"/>
      <c r="S79" s="32"/>
      <c r="T79" s="30"/>
      <c r="U79" s="30"/>
      <c r="V79" s="30"/>
      <c r="W79" s="30"/>
    </row>
    <row r="80" spans="2:23" ht="51" customHeight="1" x14ac:dyDescent="0.35">
      <c r="B80" s="59" t="s">
        <v>44</v>
      </c>
      <c r="C80" s="59"/>
      <c r="D80" s="59"/>
      <c r="E80" s="59"/>
      <c r="F80" s="59"/>
      <c r="G80" s="42"/>
      <c r="H80" s="37" t="s">
        <v>45</v>
      </c>
      <c r="I80" s="38">
        <v>201800010008207</v>
      </c>
      <c r="J80" s="39">
        <v>45597</v>
      </c>
      <c r="K80" s="39">
        <v>45597</v>
      </c>
      <c r="L80" s="40" t="s">
        <v>46</v>
      </c>
      <c r="M80" s="60"/>
      <c r="N80" s="61"/>
      <c r="O80" s="61"/>
      <c r="P80" s="61"/>
      <c r="Q80" s="41"/>
      <c r="R80" s="30"/>
      <c r="S80" s="32"/>
      <c r="T80" s="30"/>
      <c r="U80" s="30"/>
      <c r="V80" s="30"/>
      <c r="W80" s="30"/>
    </row>
    <row r="81" spans="2:23" ht="51" customHeight="1" x14ac:dyDescent="0.35">
      <c r="B81" s="59" t="s">
        <v>48</v>
      </c>
      <c r="C81" s="59"/>
      <c r="D81" s="59"/>
      <c r="E81" s="59"/>
      <c r="F81" s="59"/>
      <c r="G81" s="42"/>
      <c r="H81" s="37" t="s">
        <v>45</v>
      </c>
      <c r="I81" s="38">
        <v>201800010008207</v>
      </c>
      <c r="J81" s="39">
        <v>45627</v>
      </c>
      <c r="K81" s="39">
        <v>45627</v>
      </c>
      <c r="L81" s="40" t="s">
        <v>46</v>
      </c>
      <c r="M81" s="60"/>
      <c r="N81" s="61"/>
      <c r="O81" s="61"/>
      <c r="P81" s="61"/>
      <c r="Q81" s="41"/>
      <c r="R81" s="30"/>
      <c r="S81" s="32"/>
      <c r="T81" s="30"/>
      <c r="U81" s="30"/>
      <c r="V81" s="30"/>
      <c r="W81" s="30"/>
    </row>
    <row r="82" spans="2:23" ht="51" customHeight="1" x14ac:dyDescent="0.35">
      <c r="B82" s="59" t="s">
        <v>49</v>
      </c>
      <c r="C82" s="59"/>
      <c r="D82" s="59"/>
      <c r="E82" s="59"/>
      <c r="F82" s="59"/>
      <c r="G82" s="36">
        <v>23010.58</v>
      </c>
      <c r="H82" s="37" t="s">
        <v>45</v>
      </c>
      <c r="I82" s="38">
        <v>201800010008207</v>
      </c>
      <c r="J82" s="39">
        <v>45292</v>
      </c>
      <c r="K82" s="39">
        <v>45292</v>
      </c>
      <c r="L82" s="40" t="s">
        <v>46</v>
      </c>
      <c r="M82" s="63"/>
      <c r="N82" s="64"/>
      <c r="O82" s="64"/>
      <c r="P82" s="64"/>
      <c r="Q82" s="41"/>
      <c r="R82" s="30"/>
      <c r="S82" s="32"/>
      <c r="T82" s="30"/>
      <c r="U82" s="30"/>
      <c r="V82" s="30"/>
      <c r="W82" s="30"/>
    </row>
    <row r="83" spans="2:23" ht="51" customHeight="1" x14ac:dyDescent="0.35">
      <c r="B83" s="59" t="s">
        <v>49</v>
      </c>
      <c r="C83" s="59"/>
      <c r="D83" s="59"/>
      <c r="E83" s="59"/>
      <c r="F83" s="59"/>
      <c r="G83" s="36">
        <v>23010.58</v>
      </c>
      <c r="H83" s="37" t="s">
        <v>45</v>
      </c>
      <c r="I83" s="38">
        <v>201800010008207</v>
      </c>
      <c r="J83" s="39">
        <v>45323</v>
      </c>
      <c r="K83" s="39">
        <v>45323</v>
      </c>
      <c r="L83" s="40" t="s">
        <v>46</v>
      </c>
      <c r="M83" s="63"/>
      <c r="N83" s="64"/>
      <c r="O83" s="64"/>
      <c r="P83" s="64"/>
      <c r="Q83" s="41"/>
      <c r="R83" s="30"/>
      <c r="S83" s="32"/>
      <c r="T83" s="30"/>
      <c r="U83" s="30"/>
      <c r="V83" s="30"/>
      <c r="W83" s="30"/>
    </row>
    <row r="84" spans="2:23" ht="51" customHeight="1" x14ac:dyDescent="0.35">
      <c r="B84" s="59" t="s">
        <v>49</v>
      </c>
      <c r="C84" s="59"/>
      <c r="D84" s="59"/>
      <c r="E84" s="59"/>
      <c r="F84" s="59"/>
      <c r="G84" s="43"/>
      <c r="H84" s="37" t="s">
        <v>45</v>
      </c>
      <c r="I84" s="38">
        <v>201800010008207</v>
      </c>
      <c r="J84" s="39">
        <v>45352</v>
      </c>
      <c r="K84" s="39">
        <v>45352</v>
      </c>
      <c r="L84" s="40" t="s">
        <v>46</v>
      </c>
      <c r="M84" s="60"/>
      <c r="N84" s="61"/>
      <c r="O84" s="61"/>
      <c r="P84" s="61"/>
      <c r="Q84" s="41"/>
      <c r="R84" s="30"/>
      <c r="S84" s="32"/>
      <c r="T84" s="30"/>
      <c r="U84" s="30"/>
      <c r="V84" s="30"/>
      <c r="W84" s="30"/>
    </row>
    <row r="85" spans="2:23" ht="51" customHeight="1" x14ac:dyDescent="0.35">
      <c r="B85" s="59" t="s">
        <v>49</v>
      </c>
      <c r="C85" s="59"/>
      <c r="D85" s="59"/>
      <c r="E85" s="59"/>
      <c r="F85" s="59"/>
      <c r="G85" s="43"/>
      <c r="H85" s="37" t="s">
        <v>45</v>
      </c>
      <c r="I85" s="38">
        <v>201800010008207</v>
      </c>
      <c r="J85" s="39">
        <v>45383</v>
      </c>
      <c r="K85" s="39">
        <v>45383</v>
      </c>
      <c r="L85" s="40" t="s">
        <v>46</v>
      </c>
      <c r="M85" s="60"/>
      <c r="N85" s="61"/>
      <c r="O85" s="61"/>
      <c r="P85" s="61"/>
      <c r="Q85" s="41"/>
      <c r="R85" s="30"/>
      <c r="S85" s="32"/>
      <c r="T85" s="30"/>
      <c r="U85" s="30"/>
      <c r="V85" s="30"/>
      <c r="W85" s="30"/>
    </row>
    <row r="86" spans="2:23" ht="51" customHeight="1" x14ac:dyDescent="0.35">
      <c r="B86" s="59" t="s">
        <v>49</v>
      </c>
      <c r="C86" s="59"/>
      <c r="D86" s="59"/>
      <c r="E86" s="59"/>
      <c r="F86" s="59"/>
      <c r="G86" s="43"/>
      <c r="H86" s="37" t="s">
        <v>45</v>
      </c>
      <c r="I86" s="38">
        <v>201800010008207</v>
      </c>
      <c r="J86" s="39">
        <v>45413</v>
      </c>
      <c r="K86" s="39">
        <v>45413</v>
      </c>
      <c r="L86" s="40" t="s">
        <v>46</v>
      </c>
      <c r="M86" s="60"/>
      <c r="N86" s="61"/>
      <c r="O86" s="61"/>
      <c r="P86" s="61"/>
      <c r="Q86" s="41"/>
      <c r="R86" s="30"/>
      <c r="S86" s="32"/>
      <c r="T86" s="30"/>
      <c r="U86" s="30"/>
      <c r="V86" s="30"/>
      <c r="W86" s="30"/>
    </row>
    <row r="87" spans="2:23" ht="51" customHeight="1" x14ac:dyDescent="0.35">
      <c r="B87" s="59" t="s">
        <v>49</v>
      </c>
      <c r="C87" s="59"/>
      <c r="D87" s="59"/>
      <c r="E87" s="59"/>
      <c r="F87" s="59"/>
      <c r="G87" s="43"/>
      <c r="H87" s="37" t="s">
        <v>45</v>
      </c>
      <c r="I87" s="38">
        <v>201800010008207</v>
      </c>
      <c r="J87" s="39">
        <v>45444</v>
      </c>
      <c r="K87" s="39">
        <v>45444</v>
      </c>
      <c r="L87" s="40" t="s">
        <v>46</v>
      </c>
      <c r="M87" s="60"/>
      <c r="N87" s="61"/>
      <c r="O87" s="61"/>
      <c r="P87" s="61"/>
      <c r="Q87" s="41"/>
      <c r="R87" s="30"/>
      <c r="S87" s="32"/>
      <c r="T87" s="30"/>
      <c r="U87" s="30"/>
      <c r="V87" s="30"/>
      <c r="W87" s="30"/>
    </row>
    <row r="88" spans="2:23" ht="51" customHeight="1" x14ac:dyDescent="0.35">
      <c r="B88" s="59" t="s">
        <v>49</v>
      </c>
      <c r="C88" s="59"/>
      <c r="D88" s="59"/>
      <c r="E88" s="59"/>
      <c r="F88" s="59"/>
      <c r="G88" s="43"/>
      <c r="H88" s="37" t="s">
        <v>45</v>
      </c>
      <c r="I88" s="38">
        <v>201800010008207</v>
      </c>
      <c r="J88" s="39">
        <v>45474</v>
      </c>
      <c r="K88" s="39">
        <v>45474</v>
      </c>
      <c r="L88" s="40" t="s">
        <v>46</v>
      </c>
      <c r="M88" s="60"/>
      <c r="N88" s="61"/>
      <c r="O88" s="61"/>
      <c r="P88" s="61"/>
      <c r="Q88" s="41"/>
      <c r="R88" s="30"/>
      <c r="S88" s="32"/>
      <c r="T88" s="30"/>
      <c r="U88" s="30"/>
      <c r="V88" s="30"/>
      <c r="W88" s="30"/>
    </row>
    <row r="89" spans="2:23" ht="51" customHeight="1" x14ac:dyDescent="0.35">
      <c r="B89" s="59" t="s">
        <v>49</v>
      </c>
      <c r="C89" s="59"/>
      <c r="D89" s="59"/>
      <c r="E89" s="59"/>
      <c r="F89" s="59"/>
      <c r="G89" s="43"/>
      <c r="H89" s="37" t="s">
        <v>45</v>
      </c>
      <c r="I89" s="38">
        <v>201800010008207</v>
      </c>
      <c r="J89" s="39">
        <v>45505</v>
      </c>
      <c r="K89" s="39">
        <v>45505</v>
      </c>
      <c r="L89" s="40" t="s">
        <v>46</v>
      </c>
      <c r="M89" s="60"/>
      <c r="N89" s="61"/>
      <c r="O89" s="61"/>
      <c r="P89" s="61"/>
      <c r="Q89" s="41"/>
      <c r="R89" s="30"/>
      <c r="S89" s="32"/>
      <c r="T89" s="30"/>
      <c r="U89" s="30"/>
      <c r="V89" s="30"/>
      <c r="W89" s="30"/>
    </row>
    <row r="90" spans="2:23" ht="51" customHeight="1" x14ac:dyDescent="0.35">
      <c r="B90" s="59" t="s">
        <v>50</v>
      </c>
      <c r="C90" s="59"/>
      <c r="D90" s="59"/>
      <c r="E90" s="59"/>
      <c r="F90" s="59"/>
      <c r="G90" s="42"/>
      <c r="H90" s="37" t="s">
        <v>45</v>
      </c>
      <c r="I90" s="38">
        <v>201800010008207</v>
      </c>
      <c r="J90" s="39">
        <v>45536</v>
      </c>
      <c r="K90" s="39">
        <v>45536</v>
      </c>
      <c r="L90" s="40" t="s">
        <v>46</v>
      </c>
      <c r="M90" s="60"/>
      <c r="N90" s="61"/>
      <c r="O90" s="61"/>
      <c r="P90" s="61"/>
      <c r="Q90" s="41"/>
      <c r="R90" s="30"/>
      <c r="S90" s="32"/>
      <c r="T90" s="30"/>
      <c r="U90" s="30"/>
      <c r="V90" s="30"/>
      <c r="W90" s="30"/>
    </row>
    <row r="91" spans="2:23" ht="51" customHeight="1" x14ac:dyDescent="0.35">
      <c r="B91" s="59" t="s">
        <v>49</v>
      </c>
      <c r="C91" s="59"/>
      <c r="D91" s="59"/>
      <c r="E91" s="59"/>
      <c r="F91" s="59"/>
      <c r="G91" s="42"/>
      <c r="H91" s="37" t="s">
        <v>45</v>
      </c>
      <c r="I91" s="38">
        <v>201800010008207</v>
      </c>
      <c r="J91" s="39">
        <v>45566</v>
      </c>
      <c r="K91" s="39">
        <v>45566</v>
      </c>
      <c r="L91" s="40" t="s">
        <v>46</v>
      </c>
      <c r="M91" s="60"/>
      <c r="N91" s="61"/>
      <c r="O91" s="61"/>
      <c r="P91" s="61"/>
      <c r="Q91" s="41"/>
      <c r="R91" s="30"/>
      <c r="S91" s="32"/>
      <c r="T91" s="30"/>
      <c r="U91" s="30"/>
      <c r="V91" s="30"/>
      <c r="W91" s="30"/>
    </row>
    <row r="92" spans="2:23" ht="51" customHeight="1" x14ac:dyDescent="0.35">
      <c r="B92" s="59" t="s">
        <v>49</v>
      </c>
      <c r="C92" s="59"/>
      <c r="D92" s="59"/>
      <c r="E92" s="59"/>
      <c r="F92" s="59"/>
      <c r="G92" s="42"/>
      <c r="H92" s="37" t="s">
        <v>45</v>
      </c>
      <c r="I92" s="38">
        <v>201800010008207</v>
      </c>
      <c r="J92" s="39">
        <v>45597</v>
      </c>
      <c r="K92" s="39">
        <v>45597</v>
      </c>
      <c r="L92" s="40" t="s">
        <v>46</v>
      </c>
      <c r="M92" s="60"/>
      <c r="N92" s="61"/>
      <c r="O92" s="61"/>
      <c r="P92" s="61"/>
      <c r="Q92" s="41"/>
      <c r="R92" s="30"/>
      <c r="S92" s="32"/>
      <c r="T92" s="30"/>
      <c r="U92" s="30"/>
      <c r="V92" s="30"/>
      <c r="W92" s="30"/>
    </row>
    <row r="93" spans="2:23" ht="51" customHeight="1" x14ac:dyDescent="0.35">
      <c r="B93" s="59" t="s">
        <v>49</v>
      </c>
      <c r="C93" s="59"/>
      <c r="D93" s="59"/>
      <c r="E93" s="59"/>
      <c r="F93" s="59"/>
      <c r="G93" s="42"/>
      <c r="H93" s="37" t="s">
        <v>45</v>
      </c>
      <c r="I93" s="38">
        <v>201800010008207</v>
      </c>
      <c r="J93" s="39">
        <v>45627</v>
      </c>
      <c r="K93" s="39">
        <v>45627</v>
      </c>
      <c r="L93" s="40" t="s">
        <v>46</v>
      </c>
      <c r="M93" s="60"/>
      <c r="N93" s="61"/>
      <c r="O93" s="61"/>
      <c r="P93" s="61"/>
      <c r="Q93" s="41"/>
      <c r="R93" s="30"/>
      <c r="S93" s="32"/>
      <c r="T93" s="30"/>
      <c r="U93" s="30"/>
      <c r="V93" s="30"/>
      <c r="W93" s="30"/>
    </row>
    <row r="94" spans="2:23" ht="51" customHeight="1" x14ac:dyDescent="0.35">
      <c r="B94" s="59" t="s">
        <v>51</v>
      </c>
      <c r="C94" s="59"/>
      <c r="D94" s="59"/>
      <c r="E94" s="59"/>
      <c r="F94" s="59"/>
      <c r="G94" s="44">
        <f>20211.31+314776.52+379.06+7435.73</f>
        <v>342802.62</v>
      </c>
      <c r="H94" s="37" t="s">
        <v>52</v>
      </c>
      <c r="I94" s="38">
        <v>201800010008207</v>
      </c>
      <c r="J94" s="39">
        <v>45292</v>
      </c>
      <c r="K94" s="39">
        <v>45292</v>
      </c>
      <c r="L94" s="40" t="s">
        <v>46</v>
      </c>
      <c r="M94" s="63"/>
      <c r="N94" s="64"/>
      <c r="O94" s="64"/>
      <c r="P94" s="64"/>
      <c r="Q94" s="41"/>
      <c r="R94" s="30"/>
      <c r="S94" s="32"/>
      <c r="T94" s="30"/>
      <c r="U94" s="30"/>
      <c r="V94" s="30"/>
      <c r="W94" s="30"/>
    </row>
    <row r="95" spans="2:23" ht="51" customHeight="1" x14ac:dyDescent="0.35">
      <c r="B95" s="59" t="s">
        <v>51</v>
      </c>
      <c r="C95" s="59"/>
      <c r="D95" s="59"/>
      <c r="E95" s="59"/>
      <c r="F95" s="59"/>
      <c r="G95" s="44">
        <f>265090.62+6085.95</f>
        <v>271176.57</v>
      </c>
      <c r="H95" s="37" t="s">
        <v>52</v>
      </c>
      <c r="I95" s="38">
        <v>201800010008207</v>
      </c>
      <c r="J95" s="39">
        <v>45323</v>
      </c>
      <c r="K95" s="39">
        <v>45323</v>
      </c>
      <c r="L95" s="40" t="s">
        <v>46</v>
      </c>
      <c r="M95" s="63"/>
      <c r="N95" s="64"/>
      <c r="O95" s="64"/>
      <c r="P95" s="64"/>
      <c r="Q95" s="41"/>
      <c r="R95" s="30"/>
      <c r="S95" s="32"/>
      <c r="T95" s="30"/>
      <c r="U95" s="30"/>
      <c r="V95" s="30"/>
      <c r="W95" s="30"/>
    </row>
    <row r="96" spans="2:23" ht="51" customHeight="1" x14ac:dyDescent="0.35">
      <c r="B96" s="59" t="s">
        <v>51</v>
      </c>
      <c r="C96" s="59"/>
      <c r="D96" s="59"/>
      <c r="E96" s="59"/>
      <c r="F96" s="59"/>
      <c r="G96" s="36">
        <f>(291931.95+16946.3+6258.51+319.63)*0+335836</f>
        <v>335836</v>
      </c>
      <c r="H96" s="37" t="s">
        <v>52</v>
      </c>
      <c r="I96" s="38">
        <v>201800010008207</v>
      </c>
      <c r="J96" s="39">
        <v>45352</v>
      </c>
      <c r="K96" s="39">
        <v>45352</v>
      </c>
      <c r="L96" s="40" t="s">
        <v>46</v>
      </c>
      <c r="M96" s="60"/>
      <c r="N96" s="61"/>
      <c r="O96" s="61"/>
      <c r="P96" s="61"/>
      <c r="Q96" s="41"/>
      <c r="R96" s="30"/>
      <c r="S96" s="32"/>
      <c r="T96" s="30"/>
      <c r="U96" s="30"/>
      <c r="V96" s="30"/>
      <c r="W96" s="30"/>
    </row>
    <row r="97" spans="2:23" ht="51" customHeight="1" x14ac:dyDescent="0.35">
      <c r="B97" s="59" t="s">
        <v>51</v>
      </c>
      <c r="C97" s="59"/>
      <c r="D97" s="59"/>
      <c r="E97" s="59"/>
      <c r="F97" s="59"/>
      <c r="G97" s="42"/>
      <c r="H97" s="37" t="s">
        <v>52</v>
      </c>
      <c r="I97" s="38">
        <v>201800010008207</v>
      </c>
      <c r="J97" s="39">
        <v>45383</v>
      </c>
      <c r="K97" s="39">
        <v>45383</v>
      </c>
      <c r="L97" s="40" t="s">
        <v>46</v>
      </c>
      <c r="M97" s="60"/>
      <c r="N97" s="61"/>
      <c r="O97" s="61"/>
      <c r="P97" s="61"/>
      <c r="Q97" s="41"/>
      <c r="R97" s="30"/>
      <c r="S97" s="32"/>
      <c r="T97" s="30"/>
      <c r="U97" s="30"/>
      <c r="V97" s="30"/>
      <c r="W97" s="30"/>
    </row>
    <row r="98" spans="2:23" ht="51" customHeight="1" x14ac:dyDescent="0.35">
      <c r="B98" s="59" t="s">
        <v>51</v>
      </c>
      <c r="C98" s="59"/>
      <c r="D98" s="59"/>
      <c r="E98" s="59"/>
      <c r="F98" s="59"/>
      <c r="G98" s="42"/>
      <c r="H98" s="37" t="s">
        <v>52</v>
      </c>
      <c r="I98" s="38">
        <v>201800010008207</v>
      </c>
      <c r="J98" s="39">
        <v>45413</v>
      </c>
      <c r="K98" s="39">
        <v>45413</v>
      </c>
      <c r="L98" s="40" t="s">
        <v>46</v>
      </c>
      <c r="M98" s="60"/>
      <c r="N98" s="61"/>
      <c r="O98" s="61"/>
      <c r="P98" s="61"/>
      <c r="Q98" s="41"/>
      <c r="R98" s="30"/>
      <c r="S98" s="32"/>
      <c r="T98" s="30"/>
      <c r="U98" s="30"/>
      <c r="V98" s="30"/>
      <c r="W98" s="30"/>
    </row>
    <row r="99" spans="2:23" ht="51" customHeight="1" x14ac:dyDescent="0.35">
      <c r="B99" s="59" t="s">
        <v>51</v>
      </c>
      <c r="C99" s="59"/>
      <c r="D99" s="59"/>
      <c r="E99" s="59"/>
      <c r="F99" s="59"/>
      <c r="G99" s="42"/>
      <c r="H99" s="37" t="s">
        <v>52</v>
      </c>
      <c r="I99" s="38">
        <v>201800010008207</v>
      </c>
      <c r="J99" s="39">
        <v>45444</v>
      </c>
      <c r="K99" s="39">
        <v>45444</v>
      </c>
      <c r="L99" s="40" t="s">
        <v>46</v>
      </c>
      <c r="M99" s="60"/>
      <c r="N99" s="61"/>
      <c r="O99" s="61"/>
      <c r="P99" s="61"/>
      <c r="Q99" s="41"/>
      <c r="R99" s="30"/>
      <c r="S99" s="32"/>
      <c r="T99" s="30"/>
      <c r="U99" s="30"/>
      <c r="V99" s="30"/>
      <c r="W99" s="30"/>
    </row>
    <row r="100" spans="2:23" ht="51" customHeight="1" x14ac:dyDescent="0.35">
      <c r="B100" s="59" t="s">
        <v>51</v>
      </c>
      <c r="C100" s="59"/>
      <c r="D100" s="59"/>
      <c r="E100" s="59"/>
      <c r="F100" s="59"/>
      <c r="G100" s="42"/>
      <c r="H100" s="37" t="s">
        <v>52</v>
      </c>
      <c r="I100" s="38">
        <v>201800010008207</v>
      </c>
      <c r="J100" s="39">
        <v>45474</v>
      </c>
      <c r="K100" s="39">
        <v>45474</v>
      </c>
      <c r="L100" s="40" t="s">
        <v>46</v>
      </c>
      <c r="M100" s="60"/>
      <c r="N100" s="61"/>
      <c r="O100" s="61"/>
      <c r="P100" s="61"/>
      <c r="Q100" s="41"/>
      <c r="R100" s="30"/>
      <c r="S100" s="32"/>
      <c r="T100" s="30"/>
      <c r="U100" s="30"/>
      <c r="V100" s="30"/>
      <c r="W100" s="30"/>
    </row>
    <row r="101" spans="2:23" ht="51" customHeight="1" x14ac:dyDescent="0.35">
      <c r="B101" s="59" t="s">
        <v>51</v>
      </c>
      <c r="C101" s="59"/>
      <c r="D101" s="59"/>
      <c r="E101" s="59"/>
      <c r="F101" s="59"/>
      <c r="G101" s="42"/>
      <c r="H101" s="37" t="s">
        <v>52</v>
      </c>
      <c r="I101" s="38">
        <v>201800010008207</v>
      </c>
      <c r="J101" s="39">
        <v>45505</v>
      </c>
      <c r="K101" s="39">
        <v>45505</v>
      </c>
      <c r="L101" s="40" t="s">
        <v>46</v>
      </c>
      <c r="M101" s="60"/>
      <c r="N101" s="61"/>
      <c r="O101" s="61"/>
      <c r="P101" s="61"/>
      <c r="Q101" s="41"/>
      <c r="R101" s="30"/>
      <c r="S101" s="32"/>
      <c r="T101" s="30"/>
      <c r="U101" s="30"/>
      <c r="V101" s="30"/>
      <c r="W101" s="30"/>
    </row>
    <row r="102" spans="2:23" ht="51" customHeight="1" x14ac:dyDescent="0.35">
      <c r="B102" s="59" t="s">
        <v>51</v>
      </c>
      <c r="C102" s="59"/>
      <c r="D102" s="59"/>
      <c r="E102" s="59"/>
      <c r="F102" s="59"/>
      <c r="G102" s="42"/>
      <c r="H102" s="37" t="s">
        <v>52</v>
      </c>
      <c r="I102" s="38">
        <v>201800010008207</v>
      </c>
      <c r="J102" s="39">
        <v>45536</v>
      </c>
      <c r="K102" s="39">
        <v>45536</v>
      </c>
      <c r="L102" s="40" t="s">
        <v>46</v>
      </c>
      <c r="M102" s="60"/>
      <c r="N102" s="61"/>
      <c r="O102" s="61"/>
      <c r="P102" s="61"/>
      <c r="Q102" s="41"/>
      <c r="R102" s="30"/>
      <c r="S102" s="32"/>
      <c r="T102" s="30"/>
      <c r="U102" s="30"/>
      <c r="V102" s="30"/>
      <c r="W102" s="30"/>
    </row>
    <row r="103" spans="2:23" ht="51" customHeight="1" x14ac:dyDescent="0.35">
      <c r="B103" s="59" t="s">
        <v>51</v>
      </c>
      <c r="C103" s="59"/>
      <c r="D103" s="59"/>
      <c r="E103" s="59"/>
      <c r="F103" s="59"/>
      <c r="G103" s="42"/>
      <c r="H103" s="37" t="s">
        <v>52</v>
      </c>
      <c r="I103" s="38">
        <v>201800010008207</v>
      </c>
      <c r="J103" s="39">
        <v>45566</v>
      </c>
      <c r="K103" s="39">
        <v>45566</v>
      </c>
      <c r="L103" s="40" t="s">
        <v>46</v>
      </c>
      <c r="M103" s="60"/>
      <c r="N103" s="61"/>
      <c r="O103" s="61"/>
      <c r="P103" s="61"/>
      <c r="Q103" s="41"/>
      <c r="R103" s="30"/>
      <c r="S103" s="32"/>
      <c r="T103" s="30"/>
      <c r="U103" s="30"/>
      <c r="V103" s="30"/>
      <c r="W103" s="30"/>
    </row>
    <row r="104" spans="2:23" ht="51" customHeight="1" x14ac:dyDescent="0.35">
      <c r="B104" s="59" t="s">
        <v>53</v>
      </c>
      <c r="C104" s="59"/>
      <c r="D104" s="59"/>
      <c r="E104" s="59"/>
      <c r="F104" s="59"/>
      <c r="G104" s="42"/>
      <c r="H104" s="37" t="s">
        <v>52</v>
      </c>
      <c r="I104" s="38">
        <v>201800010008207</v>
      </c>
      <c r="J104" s="39">
        <v>45597</v>
      </c>
      <c r="K104" s="39">
        <v>45597</v>
      </c>
      <c r="L104" s="40" t="s">
        <v>46</v>
      </c>
      <c r="M104" s="60"/>
      <c r="N104" s="61"/>
      <c r="O104" s="61"/>
      <c r="P104" s="61"/>
      <c r="Q104" s="41"/>
      <c r="R104" s="30"/>
      <c r="S104" s="32"/>
      <c r="T104" s="30"/>
      <c r="U104" s="30"/>
      <c r="V104" s="30"/>
      <c r="W104" s="30"/>
    </row>
    <row r="105" spans="2:23" ht="58.5" customHeight="1" x14ac:dyDescent="0.35">
      <c r="B105" s="59" t="s">
        <v>53</v>
      </c>
      <c r="C105" s="59"/>
      <c r="D105" s="59"/>
      <c r="E105" s="59"/>
      <c r="F105" s="59"/>
      <c r="G105" s="42"/>
      <c r="H105" s="37" t="s">
        <v>52</v>
      </c>
      <c r="I105" s="38">
        <v>201800010008207</v>
      </c>
      <c r="J105" s="39">
        <v>45627</v>
      </c>
      <c r="K105" s="39">
        <v>45627</v>
      </c>
      <c r="L105" s="40" t="s">
        <v>46</v>
      </c>
      <c r="M105" s="60"/>
      <c r="N105" s="61"/>
      <c r="O105" s="61"/>
      <c r="P105" s="61"/>
      <c r="Q105" s="41"/>
      <c r="R105" s="30"/>
      <c r="S105" s="32"/>
      <c r="T105" s="30"/>
      <c r="U105" s="30"/>
      <c r="V105" s="30"/>
      <c r="W105" s="30"/>
    </row>
    <row r="106" spans="2:23" ht="51" customHeight="1" x14ac:dyDescent="0.35">
      <c r="B106" s="59" t="s">
        <v>54</v>
      </c>
      <c r="C106" s="59"/>
      <c r="D106" s="59"/>
      <c r="E106" s="59"/>
      <c r="F106" s="59"/>
      <c r="G106" s="42"/>
      <c r="H106" s="37" t="s">
        <v>52</v>
      </c>
      <c r="I106" s="38"/>
      <c r="J106" s="37"/>
      <c r="K106" s="39"/>
      <c r="L106" s="45"/>
      <c r="M106" s="60"/>
      <c r="N106" s="61"/>
      <c r="O106" s="61"/>
      <c r="P106" s="61"/>
      <c r="Q106" s="41"/>
      <c r="R106" s="30"/>
      <c r="S106" s="32"/>
      <c r="T106" s="30"/>
      <c r="U106" s="30"/>
      <c r="V106" s="30"/>
      <c r="W106" s="30"/>
    </row>
    <row r="107" spans="2:23" ht="51" customHeight="1" x14ac:dyDescent="0.35">
      <c r="B107" s="59" t="s">
        <v>54</v>
      </c>
      <c r="C107" s="59"/>
      <c r="D107" s="59"/>
      <c r="E107" s="59"/>
      <c r="F107" s="59"/>
      <c r="G107" s="42"/>
      <c r="H107" s="37" t="s">
        <v>52</v>
      </c>
      <c r="I107" s="38"/>
      <c r="J107" s="37"/>
      <c r="K107" s="39"/>
      <c r="L107" s="45"/>
      <c r="M107" s="60"/>
      <c r="N107" s="61"/>
      <c r="O107" s="61"/>
      <c r="P107" s="61"/>
      <c r="Q107" s="41"/>
      <c r="R107" s="30"/>
      <c r="S107" s="32"/>
      <c r="T107" s="30"/>
      <c r="U107" s="30"/>
      <c r="V107" s="30"/>
      <c r="W107" s="30"/>
    </row>
    <row r="108" spans="2:23" ht="15" customHeight="1" x14ac:dyDescent="0.35">
      <c r="B108" s="59" t="s">
        <v>55</v>
      </c>
      <c r="C108" s="59"/>
      <c r="D108" s="59"/>
      <c r="E108" s="59"/>
      <c r="F108" s="59"/>
      <c r="G108" s="42"/>
      <c r="H108" s="37"/>
      <c r="I108" s="38"/>
      <c r="J108" s="37"/>
      <c r="K108" s="39"/>
      <c r="L108" s="46"/>
      <c r="M108" s="30"/>
      <c r="N108" s="30"/>
      <c r="O108" s="30"/>
      <c r="P108" s="30"/>
      <c r="Q108" s="41"/>
      <c r="R108" s="30"/>
      <c r="S108" s="32"/>
      <c r="T108" s="30"/>
      <c r="U108" s="30"/>
      <c r="V108" s="30"/>
      <c r="W108" s="30"/>
    </row>
    <row r="109" spans="2:23" ht="15" customHeight="1" x14ac:dyDescent="0.35">
      <c r="B109" s="59" t="s">
        <v>56</v>
      </c>
      <c r="C109" s="59"/>
      <c r="D109" s="59"/>
      <c r="E109" s="59"/>
      <c r="F109" s="59"/>
      <c r="G109" s="37"/>
      <c r="H109" s="37"/>
      <c r="I109" s="37"/>
      <c r="J109" s="39"/>
      <c r="K109" s="37"/>
      <c r="L109" s="37"/>
      <c r="M109" s="30"/>
      <c r="N109" s="30"/>
      <c r="O109" s="30"/>
      <c r="P109" s="30"/>
      <c r="Q109" s="41"/>
      <c r="R109" s="30"/>
      <c r="S109" s="32"/>
      <c r="T109" s="30"/>
      <c r="U109" s="30"/>
      <c r="V109" s="30"/>
      <c r="W109" s="30"/>
    </row>
    <row r="110" spans="2:23" ht="15" customHeight="1" x14ac:dyDescent="0.35">
      <c r="B110" s="62" t="s">
        <v>57</v>
      </c>
      <c r="C110" s="62"/>
      <c r="D110" s="62"/>
      <c r="E110" s="62"/>
      <c r="F110" s="62"/>
      <c r="G110" s="47">
        <f>SUM(G69:G109)</f>
        <v>1193481.03</v>
      </c>
      <c r="H110" s="48"/>
      <c r="I110" s="48"/>
      <c r="J110" s="48"/>
      <c r="K110" s="48"/>
      <c r="L110" s="48"/>
      <c r="M110" s="30"/>
      <c r="N110" s="30"/>
      <c r="O110" s="30"/>
      <c r="P110" s="30"/>
      <c r="Q110" s="41"/>
      <c r="R110" s="30"/>
      <c r="S110" s="32"/>
      <c r="T110" s="30"/>
      <c r="U110" s="30"/>
      <c r="V110" s="30"/>
      <c r="W110" s="30"/>
    </row>
    <row r="111" spans="2:23" ht="15" customHeight="1" x14ac:dyDescent="0.35">
      <c r="B111" s="57" t="s">
        <v>58</v>
      </c>
      <c r="C111" s="57"/>
      <c r="D111" s="57"/>
      <c r="E111" s="57"/>
      <c r="F111" s="57"/>
      <c r="G111" s="57"/>
      <c r="H111" s="57"/>
      <c r="I111" s="57"/>
      <c r="J111" s="41"/>
      <c r="K111" s="41"/>
      <c r="L111" s="41"/>
      <c r="M111" s="30"/>
      <c r="N111" s="30"/>
      <c r="O111" s="30"/>
      <c r="P111" s="30"/>
      <c r="Q111" s="41"/>
      <c r="R111" s="30"/>
      <c r="S111" s="32"/>
      <c r="T111" s="30"/>
      <c r="U111" s="30"/>
      <c r="V111" s="30"/>
      <c r="W111" s="30"/>
    </row>
    <row r="112" spans="2:23" ht="15" thickBot="1" x14ac:dyDescent="0.4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30"/>
      <c r="R112" s="30"/>
      <c r="S112" s="32"/>
      <c r="T112" s="30"/>
      <c r="U112" s="30"/>
      <c r="V112" s="30"/>
      <c r="W112" s="30"/>
    </row>
    <row r="113" spans="2:23" ht="15.75" customHeight="1" thickBot="1" x14ac:dyDescent="0.4">
      <c r="B113" s="56" t="s">
        <v>59</v>
      </c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41"/>
      <c r="N113" s="41"/>
      <c r="O113" s="41"/>
      <c r="P113" s="41"/>
      <c r="Q113" s="30"/>
      <c r="R113" s="30"/>
      <c r="S113" s="32"/>
      <c r="T113" s="30"/>
      <c r="U113" s="30"/>
      <c r="V113" s="30"/>
      <c r="W113" s="30"/>
    </row>
    <row r="114" spans="2:23" ht="409.5" customHeight="1" thickBot="1" x14ac:dyDescent="0.4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41"/>
      <c r="N114" s="41"/>
      <c r="O114" s="41"/>
      <c r="P114" s="41"/>
      <c r="Q114" s="30"/>
      <c r="R114" s="30"/>
      <c r="S114" s="32"/>
      <c r="T114" s="30"/>
      <c r="U114" s="30"/>
      <c r="V114" s="30"/>
      <c r="W114" s="30"/>
    </row>
    <row r="115" spans="2:23" ht="15" customHeight="1" x14ac:dyDescent="0.35">
      <c r="B115" s="57" t="s">
        <v>60</v>
      </c>
      <c r="C115" s="57"/>
      <c r="D115" s="57"/>
      <c r="E115" s="57"/>
      <c r="F115" s="57"/>
      <c r="G115" s="57"/>
      <c r="H115" s="57"/>
      <c r="I115" s="57"/>
      <c r="J115" s="30"/>
      <c r="K115" s="30"/>
      <c r="L115" s="30"/>
      <c r="M115" s="30"/>
      <c r="N115" s="30"/>
      <c r="O115" s="30"/>
      <c r="P115" s="30"/>
      <c r="Q115" s="30"/>
      <c r="R115" s="30"/>
      <c r="S115" s="32"/>
      <c r="T115" s="30"/>
      <c r="U115" s="30"/>
      <c r="V115" s="30"/>
      <c r="W115" s="30"/>
    </row>
    <row r="116" spans="2:23" ht="38.25" customHeight="1" x14ac:dyDescent="0.35">
      <c r="B116" s="58"/>
      <c r="C116" s="58"/>
      <c r="D116" s="58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2"/>
      <c r="T116" s="30"/>
      <c r="U116" s="30"/>
      <c r="V116" s="30"/>
      <c r="W116" s="30"/>
    </row>
    <row r="117" spans="2:23" x14ac:dyDescent="0.35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2"/>
      <c r="T117" s="30"/>
      <c r="U117" s="30"/>
      <c r="V117" s="30"/>
      <c r="W117" s="30"/>
    </row>
    <row r="118" spans="2:23" ht="15" customHeight="1" x14ac:dyDescent="0.35">
      <c r="B118" s="30"/>
      <c r="C118" s="30"/>
      <c r="D118" s="30"/>
      <c r="E118" s="54" t="s">
        <v>61</v>
      </c>
      <c r="F118" s="54"/>
      <c r="G118" s="54"/>
      <c r="J118" s="54" t="s">
        <v>62</v>
      </c>
      <c r="K118" s="54"/>
      <c r="L118" s="54"/>
      <c r="M118" s="54"/>
      <c r="N118" s="30"/>
      <c r="O118" s="30"/>
      <c r="P118" s="30"/>
      <c r="Q118" s="30"/>
      <c r="R118" s="30"/>
      <c r="S118" s="32"/>
      <c r="T118" s="30"/>
      <c r="U118" s="30"/>
      <c r="V118" s="30"/>
      <c r="W118" s="30"/>
    </row>
    <row r="119" spans="2:23" ht="36.75" customHeight="1" x14ac:dyDescent="0.35">
      <c r="B119" s="49"/>
      <c r="C119" s="49"/>
      <c r="D119" s="30"/>
      <c r="E119" s="54" t="s">
        <v>63</v>
      </c>
      <c r="F119" s="54"/>
      <c r="G119" s="54"/>
      <c r="J119" s="54" t="s">
        <v>64</v>
      </c>
      <c r="K119" s="54"/>
      <c r="L119" s="54"/>
      <c r="M119" s="54"/>
      <c r="N119" s="30"/>
      <c r="O119" s="30"/>
      <c r="P119" s="30"/>
      <c r="Q119" s="30"/>
      <c r="R119" s="30"/>
      <c r="S119" s="32"/>
      <c r="T119" s="30"/>
      <c r="U119" s="30"/>
      <c r="V119" s="30"/>
      <c r="W119" s="30"/>
    </row>
    <row r="120" spans="2:23" ht="69.75" customHeight="1" x14ac:dyDescent="0.3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50"/>
      <c r="S120" s="50"/>
      <c r="T120" s="50"/>
      <c r="U120" s="50"/>
      <c r="V120" s="30"/>
      <c r="W120" s="30"/>
    </row>
    <row r="121" spans="2:23" ht="15" customHeight="1" x14ac:dyDescent="0.35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50"/>
      <c r="S121" s="50"/>
      <c r="T121" s="50"/>
      <c r="U121" s="50"/>
      <c r="V121" s="30"/>
      <c r="W121" s="30"/>
    </row>
    <row r="122" spans="2:23" ht="15" customHeight="1" x14ac:dyDescent="0.35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50"/>
      <c r="S122" s="50"/>
      <c r="T122" s="50"/>
      <c r="U122" s="50"/>
      <c r="V122" s="30"/>
      <c r="W122" s="30"/>
    </row>
    <row r="123" spans="2:23" ht="15" customHeight="1" x14ac:dyDescent="0.35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50"/>
      <c r="S123" s="50"/>
      <c r="T123" s="50"/>
      <c r="U123" s="50"/>
      <c r="V123" s="30"/>
      <c r="W123" s="30"/>
    </row>
    <row r="124" spans="2:23" ht="15" customHeight="1" x14ac:dyDescent="0.35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50"/>
      <c r="S124" s="50"/>
      <c r="T124" s="50"/>
      <c r="U124" s="50"/>
      <c r="V124" s="30"/>
      <c r="W124" s="30"/>
    </row>
    <row r="125" spans="2:23" ht="15" customHeight="1" x14ac:dyDescent="0.35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50"/>
      <c r="S125" s="50"/>
      <c r="T125" s="50"/>
      <c r="U125" s="50"/>
      <c r="V125" s="30"/>
      <c r="W125" s="30"/>
    </row>
    <row r="126" spans="2:23" ht="15" customHeight="1" x14ac:dyDescent="0.35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50"/>
      <c r="S126" s="50"/>
      <c r="T126" s="50"/>
      <c r="U126" s="50"/>
      <c r="V126" s="30"/>
      <c r="W126" s="30"/>
    </row>
    <row r="127" spans="2:23" ht="15" customHeight="1" x14ac:dyDescent="0.35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50"/>
      <c r="S127" s="50"/>
      <c r="T127" s="50"/>
      <c r="U127" s="50"/>
      <c r="V127" s="30"/>
      <c r="W127" s="30"/>
    </row>
    <row r="128" spans="2:23" ht="15" customHeight="1" x14ac:dyDescent="0.35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50"/>
      <c r="S128" s="50"/>
      <c r="T128" s="50"/>
      <c r="U128" s="50"/>
      <c r="V128" s="30"/>
      <c r="W128" s="30"/>
    </row>
    <row r="129" spans="2:23" ht="15" customHeight="1" x14ac:dyDescent="0.35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50"/>
      <c r="S129" s="50"/>
      <c r="T129" s="50"/>
      <c r="U129" s="50"/>
      <c r="V129" s="30"/>
      <c r="W129" s="30"/>
    </row>
    <row r="130" spans="2:23" ht="15" customHeight="1" x14ac:dyDescent="0.35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50"/>
      <c r="S130" s="50"/>
      <c r="T130" s="50"/>
      <c r="U130" s="50"/>
      <c r="V130" s="30"/>
      <c r="W130" s="30"/>
    </row>
    <row r="131" spans="2:23" ht="15" customHeight="1" x14ac:dyDescent="0.35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50"/>
      <c r="S131" s="50"/>
      <c r="T131" s="50"/>
      <c r="U131" s="50"/>
      <c r="V131" s="30"/>
      <c r="W131" s="30"/>
    </row>
    <row r="132" spans="2:23" ht="15" customHeight="1" x14ac:dyDescent="0.35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50"/>
      <c r="S132" s="50"/>
      <c r="T132" s="50"/>
      <c r="U132" s="50"/>
      <c r="V132" s="30"/>
      <c r="W132" s="30"/>
    </row>
    <row r="133" spans="2:23" ht="15" customHeight="1" x14ac:dyDescent="0.35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50"/>
      <c r="S133" s="50"/>
      <c r="T133" s="50"/>
      <c r="U133" s="50"/>
      <c r="V133" s="30"/>
      <c r="W133" s="30"/>
    </row>
    <row r="134" spans="2:23" ht="15" customHeight="1" x14ac:dyDescent="0.35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50"/>
      <c r="S134" s="50"/>
      <c r="T134" s="50"/>
      <c r="U134" s="50"/>
      <c r="V134" s="30"/>
      <c r="W134" s="30"/>
    </row>
    <row r="135" spans="2:23" ht="15" customHeight="1" x14ac:dyDescent="0.35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50"/>
      <c r="S135" s="50"/>
      <c r="T135" s="50"/>
      <c r="U135" s="50"/>
      <c r="V135" s="30"/>
      <c r="W135" s="30"/>
    </row>
    <row r="136" spans="2:23" ht="15" customHeight="1" x14ac:dyDescent="0.35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50"/>
      <c r="S136" s="50"/>
      <c r="T136" s="50"/>
      <c r="U136" s="50"/>
      <c r="V136" s="30"/>
      <c r="W136" s="30"/>
    </row>
    <row r="137" spans="2:23" ht="15" customHeight="1" x14ac:dyDescent="0.35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50"/>
      <c r="S137" s="50"/>
      <c r="T137" s="50"/>
      <c r="U137" s="50"/>
      <c r="V137" s="30"/>
      <c r="W137" s="30"/>
    </row>
    <row r="138" spans="2:23" ht="15" customHeight="1" x14ac:dyDescent="0.35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50"/>
      <c r="S138" s="50"/>
      <c r="T138" s="50"/>
      <c r="U138" s="50"/>
      <c r="V138" s="30"/>
      <c r="W138" s="30"/>
    </row>
    <row r="139" spans="2:23" ht="15" customHeight="1" x14ac:dyDescent="0.35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50"/>
      <c r="S139" s="50"/>
      <c r="T139" s="50"/>
      <c r="U139" s="50"/>
      <c r="V139" s="30"/>
      <c r="W139" s="30"/>
    </row>
    <row r="140" spans="2:23" ht="15" customHeight="1" x14ac:dyDescent="0.35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50"/>
      <c r="S140" s="50"/>
      <c r="T140" s="50"/>
      <c r="U140" s="50"/>
      <c r="V140" s="30"/>
      <c r="W140" s="30"/>
    </row>
    <row r="141" spans="2:23" ht="15" customHeight="1" x14ac:dyDescent="0.35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50"/>
      <c r="S141" s="50"/>
      <c r="T141" s="50"/>
      <c r="U141" s="50"/>
      <c r="V141" s="30"/>
      <c r="W141" s="30"/>
    </row>
    <row r="142" spans="2:23" ht="15" customHeight="1" x14ac:dyDescent="0.35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50"/>
      <c r="S142" s="50"/>
      <c r="T142" s="50"/>
      <c r="U142" s="50"/>
      <c r="V142" s="30"/>
      <c r="W142" s="30"/>
    </row>
    <row r="143" spans="2:23" ht="15" customHeight="1" x14ac:dyDescent="0.35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50"/>
      <c r="S143" s="50"/>
      <c r="T143" s="50"/>
      <c r="U143" s="50"/>
      <c r="V143" s="30"/>
      <c r="W143" s="30"/>
    </row>
    <row r="144" spans="2:23" ht="15" customHeight="1" x14ac:dyDescent="0.35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50"/>
      <c r="S144" s="50"/>
      <c r="T144" s="50"/>
      <c r="U144" s="50"/>
      <c r="V144" s="30"/>
      <c r="W144" s="30"/>
    </row>
    <row r="145" spans="2:23" ht="15" customHeight="1" x14ac:dyDescent="0.35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50"/>
      <c r="S145" s="50"/>
      <c r="T145" s="50"/>
      <c r="U145" s="50"/>
      <c r="V145" s="30"/>
      <c r="W145" s="30"/>
    </row>
    <row r="146" spans="2:23" ht="15" customHeight="1" x14ac:dyDescent="0.35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50"/>
      <c r="S146" s="50"/>
      <c r="T146" s="50"/>
      <c r="U146" s="50"/>
      <c r="V146" s="30"/>
      <c r="W146" s="30"/>
    </row>
    <row r="147" spans="2:23" ht="15" customHeight="1" x14ac:dyDescent="0.35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50"/>
      <c r="S147" s="50"/>
      <c r="T147" s="50"/>
      <c r="U147" s="50"/>
      <c r="V147" s="30"/>
      <c r="W147" s="30"/>
    </row>
    <row r="148" spans="2:23" ht="15" customHeight="1" x14ac:dyDescent="0.35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50"/>
      <c r="S148" s="50"/>
      <c r="T148" s="50"/>
      <c r="U148" s="50"/>
      <c r="V148" s="30"/>
      <c r="W148" s="30"/>
    </row>
    <row r="149" spans="2:23" x14ac:dyDescent="0.35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2"/>
      <c r="T149" s="30"/>
      <c r="U149" s="30"/>
      <c r="V149" s="30"/>
      <c r="W149" s="30"/>
    </row>
    <row r="150" spans="2:23" x14ac:dyDescent="0.35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2"/>
      <c r="T150" s="30"/>
      <c r="U150" s="30"/>
      <c r="V150" s="30"/>
      <c r="W150" s="30"/>
    </row>
    <row r="151" spans="2:23" x14ac:dyDescent="0.35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2"/>
      <c r="T151" s="30"/>
      <c r="U151" s="30"/>
      <c r="V151" s="30"/>
      <c r="W151" s="30"/>
    </row>
    <row r="152" spans="2:23" x14ac:dyDescent="0.35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2"/>
      <c r="T152" s="30"/>
      <c r="U152" s="30"/>
      <c r="V152" s="30"/>
      <c r="W152" s="30"/>
    </row>
    <row r="153" spans="2:23" x14ac:dyDescent="0.35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2"/>
      <c r="T153" s="30"/>
      <c r="U153" s="30"/>
      <c r="V153" s="30"/>
      <c r="W153" s="30"/>
    </row>
    <row r="154" spans="2:23" x14ac:dyDescent="0.35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2"/>
      <c r="T154" s="30"/>
      <c r="U154" s="30"/>
      <c r="V154" s="30"/>
      <c r="W154" s="30"/>
    </row>
    <row r="155" spans="2:23" x14ac:dyDescent="0.35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2"/>
      <c r="T155" s="30"/>
      <c r="U155" s="30"/>
      <c r="V155" s="30"/>
      <c r="W155" s="30"/>
    </row>
    <row r="156" spans="2:23" x14ac:dyDescent="0.35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2"/>
      <c r="T156" s="30"/>
      <c r="U156" s="30"/>
      <c r="V156" s="30"/>
      <c r="W156" s="30"/>
    </row>
    <row r="157" spans="2:23" x14ac:dyDescent="0.35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2"/>
      <c r="T157" s="30"/>
      <c r="U157" s="30"/>
      <c r="V157" s="30"/>
      <c r="W157" s="30"/>
    </row>
    <row r="158" spans="2:23" x14ac:dyDescent="0.35"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2"/>
      <c r="T158" s="51"/>
      <c r="U158" s="51"/>
      <c r="V158" s="51"/>
      <c r="W158" s="51"/>
    </row>
    <row r="159" spans="2:23" x14ac:dyDescent="0.35"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2"/>
      <c r="T159" s="51"/>
      <c r="U159" s="51"/>
      <c r="V159" s="51"/>
      <c r="W159" s="51"/>
    </row>
    <row r="160" spans="2:23" x14ac:dyDescent="0.35"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2"/>
      <c r="T160" s="51"/>
      <c r="U160" s="51"/>
      <c r="V160" s="51"/>
      <c r="W160" s="51"/>
    </row>
    <row r="161" spans="2:23" x14ac:dyDescent="0.35"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2"/>
      <c r="T161" s="51"/>
      <c r="U161" s="51"/>
      <c r="V161" s="51"/>
      <c r="W161" s="51"/>
    </row>
  </sheetData>
  <autoFilter ref="B16:W56" xr:uid="{00000000-0001-0000-07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26">
    <mergeCell ref="B9:O9"/>
    <mergeCell ref="B10:O10"/>
    <mergeCell ref="B11:W11"/>
    <mergeCell ref="B12:O12"/>
    <mergeCell ref="B13:W13"/>
    <mergeCell ref="B14:W14"/>
    <mergeCell ref="B1:W1"/>
    <mergeCell ref="B3:W3"/>
    <mergeCell ref="B5:W5"/>
    <mergeCell ref="B6:O6"/>
    <mergeCell ref="B7:O7"/>
    <mergeCell ref="B8:W8"/>
    <mergeCell ref="L20:O20"/>
    <mergeCell ref="P20:Q20"/>
    <mergeCell ref="S20:T20"/>
    <mergeCell ref="U20:V20"/>
    <mergeCell ref="W20:W21"/>
    <mergeCell ref="B58:F58"/>
    <mergeCell ref="B15:P15"/>
    <mergeCell ref="B16:W16"/>
    <mergeCell ref="B17:W17"/>
    <mergeCell ref="B18:W18"/>
    <mergeCell ref="B19:B21"/>
    <mergeCell ref="D19:W19"/>
    <mergeCell ref="C20:C21"/>
    <mergeCell ref="D20:D21"/>
    <mergeCell ref="E20:G20"/>
    <mergeCell ref="H20:J20"/>
    <mergeCell ref="B67:L67"/>
    <mergeCell ref="B68:F68"/>
    <mergeCell ref="B69:F69"/>
    <mergeCell ref="M69:P69"/>
    <mergeCell ref="B70:F70"/>
    <mergeCell ref="M70:P70"/>
    <mergeCell ref="B59:F60"/>
    <mergeCell ref="B61:F61"/>
    <mergeCell ref="B62:F62"/>
    <mergeCell ref="B63:F63"/>
    <mergeCell ref="B64:F64"/>
    <mergeCell ref="B65:F65"/>
    <mergeCell ref="B74:F74"/>
    <mergeCell ref="M74:P74"/>
    <mergeCell ref="B75:F75"/>
    <mergeCell ref="M75:P75"/>
    <mergeCell ref="B76:F76"/>
    <mergeCell ref="M76:P76"/>
    <mergeCell ref="B71:F71"/>
    <mergeCell ref="M71:P71"/>
    <mergeCell ref="B72:F72"/>
    <mergeCell ref="M72:P72"/>
    <mergeCell ref="B73:F73"/>
    <mergeCell ref="M73:P73"/>
    <mergeCell ref="B80:F80"/>
    <mergeCell ref="M80:P80"/>
    <mergeCell ref="B81:F81"/>
    <mergeCell ref="M81:P81"/>
    <mergeCell ref="B82:F82"/>
    <mergeCell ref="M82:P82"/>
    <mergeCell ref="B77:F77"/>
    <mergeCell ref="M77:P77"/>
    <mergeCell ref="B78:F78"/>
    <mergeCell ref="M78:P78"/>
    <mergeCell ref="B79:F79"/>
    <mergeCell ref="M79:P79"/>
    <mergeCell ref="B86:F86"/>
    <mergeCell ref="M86:P86"/>
    <mergeCell ref="B87:F87"/>
    <mergeCell ref="M87:P87"/>
    <mergeCell ref="B88:F88"/>
    <mergeCell ref="M88:P88"/>
    <mergeCell ref="B83:F83"/>
    <mergeCell ref="M83:P83"/>
    <mergeCell ref="B84:F84"/>
    <mergeCell ref="M84:P84"/>
    <mergeCell ref="B85:F85"/>
    <mergeCell ref="M85:P85"/>
    <mergeCell ref="B92:F92"/>
    <mergeCell ref="M92:P92"/>
    <mergeCell ref="B93:F93"/>
    <mergeCell ref="M93:P93"/>
    <mergeCell ref="B94:F94"/>
    <mergeCell ref="M94:P94"/>
    <mergeCell ref="B89:F89"/>
    <mergeCell ref="M89:P89"/>
    <mergeCell ref="B90:F90"/>
    <mergeCell ref="M90:P90"/>
    <mergeCell ref="B91:F91"/>
    <mergeCell ref="M91:P91"/>
    <mergeCell ref="B98:F98"/>
    <mergeCell ref="M98:P98"/>
    <mergeCell ref="B99:F99"/>
    <mergeCell ref="M99:P99"/>
    <mergeCell ref="B100:F100"/>
    <mergeCell ref="M100:P100"/>
    <mergeCell ref="B95:F95"/>
    <mergeCell ref="M95:P95"/>
    <mergeCell ref="B96:F96"/>
    <mergeCell ref="M96:P96"/>
    <mergeCell ref="B97:F97"/>
    <mergeCell ref="M97:P97"/>
    <mergeCell ref="B104:F104"/>
    <mergeCell ref="M104:P104"/>
    <mergeCell ref="B105:F105"/>
    <mergeCell ref="M105:P105"/>
    <mergeCell ref="B106:F106"/>
    <mergeCell ref="M106:P106"/>
    <mergeCell ref="B101:F101"/>
    <mergeCell ref="M101:P101"/>
    <mergeCell ref="B102:F102"/>
    <mergeCell ref="M102:P102"/>
    <mergeCell ref="B103:F103"/>
    <mergeCell ref="M103:P103"/>
    <mergeCell ref="E119:G119"/>
    <mergeCell ref="J119:M119"/>
    <mergeCell ref="B112:P112"/>
    <mergeCell ref="B113:L114"/>
    <mergeCell ref="B115:I115"/>
    <mergeCell ref="B116:D116"/>
    <mergeCell ref="E118:G118"/>
    <mergeCell ref="J118:M118"/>
    <mergeCell ref="B107:F107"/>
    <mergeCell ref="M107:P107"/>
    <mergeCell ref="B108:F108"/>
    <mergeCell ref="B109:F109"/>
    <mergeCell ref="B110:F110"/>
    <mergeCell ref="B111:I111"/>
  </mergeCells>
  <pageMargins left="0.59055118110236227" right="0.51181102362204722" top="0.62992125984251968" bottom="0.78740157480314965" header="0.51181102362204722" footer="0.31496062992125984"/>
  <pageSetup paperSize="9" scale="44" fitToHeight="0" orientation="landscape" horizontalDpi="300" verticalDpi="300" r:id="rId1"/>
  <headerFooter>
    <oddFooter>&amp;LÁrea Responsável: SUPECC/SGI/SES&amp;RPág &amp;P de &amp;N -&amp;D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CRER</vt:lpstr>
      <vt:lpstr>CRER!Area_de_impressao</vt:lpstr>
      <vt:lpstr>CRER!Titulos_de_impressao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Setorial</cp:lastModifiedBy>
  <dcterms:created xsi:type="dcterms:W3CDTF">2024-04-16T13:03:01Z</dcterms:created>
  <dcterms:modified xsi:type="dcterms:W3CDTF">2024-04-22T20:10:21Z</dcterms:modified>
</cp:coreProperties>
</file>