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DS\"/>
    </mc:Choice>
  </mc:AlternateContent>
  <xr:revisionPtr revIDLastSave="0" documentId="13_ncr:1_{6F767DD6-8688-40DA-A4FE-64BD7318035A}" xr6:coauthVersionLast="47" xr6:coauthVersionMax="47" xr10:uidLastSave="{00000000-0000-0000-0000-000000000000}"/>
  <bookViews>
    <workbookView xWindow="28680" yWindow="-120" windowWidth="24240" windowHeight="13020" xr2:uid="{417643EA-8A0E-494E-A10F-2269E91E76C8}"/>
  </bookViews>
  <sheets>
    <sheet name="HDS" sheetId="1" r:id="rId1"/>
  </sheets>
  <definedNames>
    <definedName name="_xlnm._FilterDatabase" localSheetId="0" hidden="1">HDS!$A$59:$K$96</definedName>
    <definedName name="_xlnm.Print_Area" localSheetId="0">HDS!$A$1:$V$105</definedName>
    <definedName name="_xlnm.Print_Titles" localSheetId="0">HDS!$58:$59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4" i="1" l="1" a="1"/>
  <c r="L94" i="1" s="1"/>
  <c r="L93" i="1" a="1"/>
  <c r="L93" i="1" s="1"/>
  <c r="F93" i="1"/>
  <c r="L92" i="1" a="1"/>
  <c r="L92" i="1" s="1"/>
  <c r="F92" i="1"/>
  <c r="L91" i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F80" i="1"/>
  <c r="L79" i="1" a="1"/>
  <c r="L79" i="1" s="1"/>
  <c r="F79" i="1"/>
  <c r="L78" i="1" a="1"/>
  <c r="L78" i="1" s="1"/>
  <c r="F78" i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/>
  <c r="L69" i="1" a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F63" i="1"/>
  <c r="F95" i="1" s="1"/>
  <c r="L61" i="1" a="1"/>
  <c r="L61" i="1" s="1"/>
  <c r="L60" i="1" a="1"/>
  <c r="L60" i="1" s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60" authorId="0" shapeId="0" xr:uid="{73B7881C-7C72-407F-8B25-FDBF92211EA4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1" authorId="0" shapeId="0" xr:uid="{D7580ECA-9473-4180-BDFF-D8CCCE2BB3F6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2" authorId="0" shapeId="0" xr:uid="{5180B62B-777C-4236-B975-83FC617EA089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3" authorId="0" shapeId="0" xr:uid="{E8D2543A-4DB6-4A8E-8CC6-ABB3046CD318}">
      <text>
        <r>
          <rPr>
            <b/>
            <sz val="10"/>
            <color indexed="81"/>
            <rFont val="Arial"/>
            <family val="2"/>
          </rPr>
          <t>R$ 590.831,53</t>
        </r>
        <r>
          <rPr>
            <sz val="10"/>
            <rFont val="Arial"/>
            <family val="2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64" authorId="1" shapeId="0" xr:uid="{D2FA465D-088D-4A05-AE39-C11E15FDCB36}">
      <text>
        <r>
          <rPr>
            <sz val="9"/>
            <color indexed="81"/>
            <rFont val="Segoe UI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78" authorId="0" shapeId="0" xr:uid="{4DB5B931-2E87-4FD4-AEBB-55C338F9B825}">
      <text>
        <r>
          <rPr>
            <b/>
            <sz val="10"/>
            <color indexed="81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</rPr>
          <t xml:space="preserve"> IRRF -CELG  JANEIRO/24 LANÇADO NA PLANILHA DE FEVEREIRO/24.  DESPACHO Nº 332/2024/SES/GMAE - CG-14421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9" authorId="1" shapeId="0" xr:uid="{210114B5-074E-4682-96FB-C76F5492CFE5}">
      <text>
        <r>
          <rPr>
            <b/>
            <sz val="9"/>
            <color indexed="81"/>
            <rFont val="Segoe UI"/>
            <family val="2"/>
          </rPr>
          <t xml:space="preserve">R$ 44.316,07-  E       R$ 538,41  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80" authorId="0" shapeId="0" xr:uid="{43096DEB-257C-433C-BC83-8A50E4E14CB0}">
      <text>
        <r>
          <rPr>
            <b/>
            <sz val="9"/>
            <color rgb="FF000000"/>
            <rFont val="Segoe UI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92" authorId="0" shapeId="0" xr:uid="{BEDD6977-0B7B-4877-843F-77096CA1DA9B}">
      <text>
        <r>
          <rPr>
            <b/>
            <sz val="10"/>
            <color indexed="81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93" authorId="0" shapeId="0" xr:uid="{231BE5A8-2E36-4CFA-A9F7-A4C3F8EDD9BE}">
      <text>
        <r>
          <rPr>
            <b/>
            <sz val="10"/>
            <color indexed="81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<sst xmlns="http://schemas.openxmlformats.org/spreadsheetml/2006/main" count="163" uniqueCount="66">
  <si>
    <t>Relatório Resumido da Execução Orçamentária e Financeira por Contrato de Gestão</t>
  </si>
  <si>
    <t>Mês/Ano: ABRIL 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</si>
  <si>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</si>
  <si>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</si>
  <si>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</si>
  <si>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</si>
  <si>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</si>
  <si>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</si>
  <si>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</si>
  <si>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</si>
  <si>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</si>
  <si>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</si>
  <si>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</si>
  <si>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</si>
  <si>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</si>
  <si>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</si>
  <si>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</si>
  <si>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</si>
  <si>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</si>
  <si>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</si>
  <si>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</si>
  <si>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</si>
  <si>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</si>
  <si>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</si>
  <si>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</si>
  <si>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</si>
  <si>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</si>
  <si>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</si>
  <si>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</si>
  <si>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</si>
  <si>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</si>
  <si>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</si>
  <si>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</si>
  <si>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</si>
  <si>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</si>
  <si>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</si>
  <si>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</si>
  <si>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</si>
  <si>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</si>
  <si>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</si>
  <si>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</si>
  <si>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</si>
  <si>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</si>
  <si>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</si>
  <si>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</si>
  <si>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</si>
  <si>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</si>
  <si>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</si>
  <si>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</si>
  <si>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</si>
  <si>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</si>
  <si>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</si>
  <si>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</si>
  <si>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</si>
  <si>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</si>
  <si>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 xml:space="preserve">Glosa - Compensação (valor que se encontra no caixa da Parceira Privada) 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</si>
  <si>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</si>
  <si>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</si>
  <si>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</si>
  <si>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</si>
  <si>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</t>
    </r>
    <r>
      <rPr>
        <b/>
        <sz val="10"/>
        <color rgb="FF000000"/>
        <rFont val="Calibri"/>
        <family val="2"/>
        <charset val="1"/>
      </rPr>
      <t xml:space="preserve">                   HDS-PNE MAI/23...................................R$ 41.829,22 HDS-PNE-JUN/23...................................R$ 41.829,22 HDS-PNE-JUL/23...................................R$ 41.829,22 HDS-PNE-AGO/23...................................R$ 41.829,22 HDS-PNE-SET/23...................................R$ 21.554,24 HDS-PNE-OUT/23...................................R$ 43.246,02 HDS-PNE-NOV/23...................................R$ 44.069,62 HDS-PNE-DEZ/23...................................R$ 36.894,86 HDS PNE-13º/23...................................R$ 41.696,61 Total: 354.778 ,23.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</si>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</sst>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1F497D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rgb="FF000000"/>
      <name val="Segoe UI"/>
      <family val="2"/>
    </font>
    <font>
      <b/>
      <sz val="10"/>
      <color indexed="8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5" fillId="3" borderId="19" xfId="0" applyFont="1" applyFill="1" applyBorder="1" applyAlignment="1">
      <alignment horizontal="center" vertical="center" wrapText="1"/>
    </xf>
    <xf numFmtId="4" fontId="6" fillId="0" borderId="19" xfId="2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8" fillId="0" borderId="19" xfId="2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" fontId="6" fillId="0" borderId="19" xfId="1" applyNumberFormat="1" applyFont="1" applyBorder="1" applyAlignment="1" applyProtection="1">
      <alignment horizontal="center" vertical="center" wrapText="1"/>
    </xf>
    <xf numFmtId="164" fontId="6" fillId="0" borderId="20" xfId="3" applyFont="1" applyBorder="1" applyAlignment="1" applyProtection="1">
      <alignment horizontal="center" vertical="center" wrapText="1"/>
    </xf>
    <xf numFmtId="164" fontId="6" fillId="0" borderId="19" xfId="3" applyFont="1" applyBorder="1" applyAlignment="1" applyProtection="1">
      <alignment horizontal="center" vertical="center" wrapText="1"/>
    </xf>
    <xf numFmtId="164" fontId="9" fillId="0" borderId="19" xfId="3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</cellXfs>
  <cellStyles count="4">
    <cellStyle name="Normal" xfId="0" builtinId="0"/>
    <cellStyle name="Normal 65" xfId="2" xr:uid="{6FB85191-0033-4F9C-B031-FBA0D91F1174}"/>
    <cellStyle name="Vírgula" xfId="1" builtinId="3"/>
    <cellStyle name="Vírgula 44" xfId="3" xr:uid="{7F675F73-C5AA-4E1D-BD31-D3522A605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D7EB-67EF-46FE-88D2-1451B8DCA76F}">
  <sheetPr codeName="Planilha3" filterMode="1">
    <tabColor rgb="FF00B0F0"/>
    <pageSetUpPr fitToPage="1"/>
  </sheetPr>
  <dimension ref="A1:AD147"/>
  <sheetViews>
    <sheetView showGridLines="0" tabSelected="1" topLeftCell="A99" zoomScaleNormal="100" workbookViewId="0">
      <selection activeCell="K52" sqref="K52"/>
    </sheetView>
  </sheetViews>
  <sheetFormatPr defaultColWidth="8.7265625" defaultRowHeight="14.5" x14ac:dyDescent="0.35"/>
  <cols>
    <col min="1" max="1" width="9.54296875" customWidth="1"/>
    <col min="2" max="2" width="14.26953125" style="49" customWidth="1"/>
    <col min="3" max="3" width="18.1796875" style="49" customWidth="1"/>
    <col min="4" max="7" width="16.453125" style="49" customWidth="1"/>
    <col min="8" max="8" width="18.1796875" style="49" customWidth="1"/>
    <col min="9" max="20" width="15.453125" style="49" customWidth="1"/>
    <col min="21" max="22" width="16.81640625" style="49" customWidth="1"/>
  </cols>
  <sheetData>
    <row r="1" spans="1:30" ht="25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30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</row>
    <row r="3" spans="1:30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3"/>
      <c r="X3" s="3"/>
      <c r="Y3" s="3"/>
      <c r="Z3" s="3"/>
      <c r="AA3" s="3"/>
      <c r="AB3" s="3"/>
      <c r="AC3" s="3"/>
      <c r="AD3" s="3"/>
    </row>
    <row r="4" spans="1:3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</row>
    <row r="5" spans="1:30" x14ac:dyDescent="0.35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3"/>
      <c r="X5" s="3"/>
      <c r="Y5" s="3"/>
      <c r="Z5" s="3"/>
      <c r="AA5" s="3"/>
      <c r="AB5" s="3"/>
      <c r="AC5" s="3"/>
      <c r="AD5" s="3"/>
    </row>
    <row r="6" spans="1:30" x14ac:dyDescent="0.3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  <c r="AA7" s="3"/>
      <c r="AB7" s="3"/>
      <c r="AC7" s="3"/>
      <c r="AD7" s="3"/>
    </row>
    <row r="8" spans="1:30" x14ac:dyDescent="0.35">
      <c r="A8" s="56" t="s">
        <v>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3"/>
      <c r="X8" s="3"/>
      <c r="Y8" s="3"/>
      <c r="Z8" s="3"/>
      <c r="AA8" s="3"/>
      <c r="AB8" s="3"/>
      <c r="AC8" s="3"/>
      <c r="AD8" s="3"/>
    </row>
    <row r="9" spans="1:30" x14ac:dyDescent="0.35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</row>
    <row r="10" spans="1:30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</row>
    <row r="11" spans="1:30" x14ac:dyDescent="0.35">
      <c r="A11" s="56" t="s">
        <v>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3"/>
      <c r="X11" s="3"/>
      <c r="Y11" s="3"/>
      <c r="Z11" s="3"/>
      <c r="AA11" s="3"/>
      <c r="AB11" s="3"/>
      <c r="AC11" s="3"/>
      <c r="AD11" s="3"/>
    </row>
    <row r="12" spans="1:30" ht="15" thickBot="1" x14ac:dyDescent="0.4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</row>
    <row r="13" spans="1:30" ht="15.75" customHeight="1" thickBot="1" x14ac:dyDescent="0.4">
      <c r="A13" s="57" t="s">
        <v>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4">
      <c r="A14" s="57" t="s">
        <v>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3"/>
      <c r="X14" s="3"/>
      <c r="Y14" s="3"/>
      <c r="Z14" s="3"/>
      <c r="AA14" s="3"/>
      <c r="AB14" s="3"/>
      <c r="AC14" s="3"/>
      <c r="AD14" s="3"/>
    </row>
    <row r="15" spans="1:30" ht="15" thickBot="1" x14ac:dyDescent="0.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4"/>
      <c r="Q15" s="4"/>
      <c r="R15" s="4"/>
      <c r="S15" s="4"/>
      <c r="T15" s="4"/>
      <c r="U15" s="4"/>
      <c r="V15" s="4"/>
      <c r="W15" s="3"/>
      <c r="X15" s="3"/>
      <c r="Y15" s="3"/>
      <c r="Z15" s="3"/>
      <c r="AA15" s="3"/>
      <c r="AB15" s="3"/>
      <c r="AC15" s="3"/>
      <c r="AD15" s="3"/>
    </row>
    <row r="16" spans="1:30" ht="15.75" customHeight="1" thickBot="1" x14ac:dyDescent="0.4">
      <c r="A16" s="57" t="s">
        <v>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3"/>
      <c r="X16" s="3"/>
      <c r="Y16" s="3"/>
      <c r="Z16" s="3"/>
      <c r="AA16" s="3"/>
      <c r="AB16" s="3"/>
      <c r="AC16" s="3"/>
      <c r="AD16" s="3"/>
    </row>
    <row r="17" spans="1:30" ht="25.5" customHeight="1" thickBot="1" x14ac:dyDescent="0.4">
      <c r="A17" s="57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4">
      <c r="A18" s="61" t="s">
        <v>11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3"/>
      <c r="X18" s="3"/>
      <c r="Y18" s="3"/>
      <c r="Z18" s="3"/>
      <c r="AA18" s="3"/>
      <c r="AB18" s="3"/>
      <c r="AC18" s="3"/>
      <c r="AD18" s="3"/>
    </row>
    <row r="19" spans="1:30" s="6" customFormat="1" ht="15.75" customHeight="1" thickBot="1" x14ac:dyDescent="0.4">
      <c r="A19" s="62" t="s">
        <v>12</v>
      </c>
      <c r="B19" s="5"/>
      <c r="C19" s="63" t="s">
        <v>13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1"/>
      <c r="X19" s="1"/>
      <c r="Y19" s="1"/>
      <c r="Z19" s="1"/>
      <c r="AA19" s="1"/>
      <c r="AB19" s="1"/>
      <c r="AC19" s="1"/>
      <c r="AD19" s="1"/>
    </row>
    <row r="20" spans="1:30" s="6" customFormat="1" ht="83.25" customHeight="1" thickBot="1" x14ac:dyDescent="0.4">
      <c r="A20" s="62"/>
      <c r="B20" s="64" t="s">
        <v>14</v>
      </c>
      <c r="C20" s="65" t="s">
        <v>15</v>
      </c>
      <c r="D20" s="66" t="s">
        <v>16</v>
      </c>
      <c r="E20" s="66"/>
      <c r="F20" s="66"/>
      <c r="G20" s="66" t="s">
        <v>17</v>
      </c>
      <c r="H20" s="66"/>
      <c r="I20" s="66"/>
      <c r="J20" s="7" t="s">
        <v>18</v>
      </c>
      <c r="K20" s="66" t="s">
        <v>19</v>
      </c>
      <c r="L20" s="66"/>
      <c r="M20" s="66"/>
      <c r="N20" s="66"/>
      <c r="O20" s="66" t="s">
        <v>20</v>
      </c>
      <c r="P20" s="66"/>
      <c r="Q20" s="7" t="s">
        <v>21</v>
      </c>
      <c r="R20" s="66" t="s">
        <v>22</v>
      </c>
      <c r="S20" s="66"/>
      <c r="T20" s="66" t="s">
        <v>23</v>
      </c>
      <c r="U20" s="66"/>
      <c r="V20" s="65" t="s">
        <v>24</v>
      </c>
      <c r="W20" s="1"/>
      <c r="X20" s="1"/>
      <c r="Y20" s="1"/>
      <c r="Z20" s="1"/>
      <c r="AA20" s="1"/>
      <c r="AB20" s="1"/>
      <c r="AC20" s="1"/>
      <c r="AD20" s="1"/>
    </row>
    <row r="21" spans="1:30" s="6" customFormat="1" ht="37.5" customHeight="1" thickBot="1" x14ac:dyDescent="0.4">
      <c r="A21" s="62"/>
      <c r="B21" s="64"/>
      <c r="C21" s="65"/>
      <c r="D21" s="67" t="s">
        <v>25</v>
      </c>
      <c r="E21" s="67" t="s">
        <v>26</v>
      </c>
      <c r="F21" s="67" t="s">
        <v>27</v>
      </c>
      <c r="G21" s="67" t="s">
        <v>25</v>
      </c>
      <c r="H21" s="67" t="s">
        <v>26</v>
      </c>
      <c r="I21" s="67" t="s">
        <v>27</v>
      </c>
      <c r="J21" s="67" t="s">
        <v>25</v>
      </c>
      <c r="K21" s="67" t="s">
        <v>28</v>
      </c>
      <c r="L21" s="67" t="s">
        <v>25</v>
      </c>
      <c r="M21" s="67" t="s">
        <v>26</v>
      </c>
      <c r="N21" s="67" t="s">
        <v>27</v>
      </c>
      <c r="O21" s="67" t="s">
        <v>25</v>
      </c>
      <c r="P21" s="67" t="s">
        <v>26</v>
      </c>
      <c r="Q21" s="67"/>
      <c r="R21" s="67" t="s">
        <v>25</v>
      </c>
      <c r="S21" s="67" t="s">
        <v>26</v>
      </c>
      <c r="T21" s="67" t="s">
        <v>25</v>
      </c>
      <c r="U21" s="67" t="s">
        <v>29</v>
      </c>
      <c r="V21" s="65"/>
      <c r="W21" s="1"/>
      <c r="X21" s="1"/>
      <c r="Y21" s="1"/>
      <c r="Z21" s="1"/>
      <c r="AA21" s="1"/>
      <c r="AB21" s="1"/>
      <c r="AC21" s="1"/>
      <c r="AD21" s="1"/>
    </row>
    <row r="22" spans="1:30" s="6" customFormat="1" ht="15.75" customHeight="1" thickBot="1" x14ac:dyDescent="0.4">
      <c r="A22" s="8"/>
      <c r="B22" s="9"/>
      <c r="C22" s="10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0"/>
      <c r="W22" s="1"/>
      <c r="X22" s="1"/>
      <c r="Y22" s="1"/>
      <c r="Z22" s="1"/>
      <c r="AA22" s="1"/>
      <c r="AB22" s="1"/>
      <c r="AC22" s="1"/>
      <c r="AD22" s="1"/>
    </row>
    <row r="23" spans="1:30" s="6" customFormat="1" ht="15" thickBot="1" x14ac:dyDescent="0.4">
      <c r="A23" s="11">
        <v>45292</v>
      </c>
      <c r="B23" s="12">
        <v>3707905.9800000004</v>
      </c>
      <c r="C23" s="12">
        <v>3052297.6700000004</v>
      </c>
      <c r="D23" s="12">
        <v>3535501.16</v>
      </c>
      <c r="E23" s="12"/>
      <c r="F23" s="12"/>
      <c r="G23" s="12">
        <v>650931.18000000005</v>
      </c>
      <c r="H23" s="12"/>
      <c r="I23" s="12"/>
      <c r="J23" s="13">
        <v>3671330.3000000003</v>
      </c>
      <c r="K23" s="14"/>
      <c r="L23" s="15"/>
      <c r="M23" s="13"/>
      <c r="N23" s="13">
        <v>0</v>
      </c>
      <c r="O23" s="16"/>
      <c r="P23" s="16"/>
      <c r="Q23" s="16"/>
      <c r="R23" s="16"/>
      <c r="S23" s="16"/>
      <c r="T23" s="16"/>
      <c r="U23" s="16"/>
      <c r="V23" s="12">
        <f t="shared" ref="V23:V46" si="0">L23+M23+N23+R23+S23+T23+U23</f>
        <v>0</v>
      </c>
      <c r="W23" s="1"/>
      <c r="X23" s="1"/>
      <c r="Y23" s="1"/>
      <c r="Z23" s="1"/>
      <c r="AA23" s="1"/>
      <c r="AB23" s="1"/>
      <c r="AC23" s="1"/>
      <c r="AD23" s="1"/>
    </row>
    <row r="24" spans="1:30" s="6" customFormat="1" ht="15" thickBot="1" x14ac:dyDescent="0.4">
      <c r="A24" s="17">
        <v>45323</v>
      </c>
      <c r="B24" s="12">
        <v>3707905.9800000004</v>
      </c>
      <c r="C24" s="12">
        <v>3052297.6700000004</v>
      </c>
      <c r="D24" s="12">
        <v>36575.68</v>
      </c>
      <c r="E24" s="12">
        <v>3609165.37</v>
      </c>
      <c r="F24" s="12"/>
      <c r="G24" s="12">
        <v>2504197.27</v>
      </c>
      <c r="H24" s="12">
        <v>1328390</v>
      </c>
      <c r="I24" s="12"/>
      <c r="J24" s="12">
        <v>2710037.01</v>
      </c>
      <c r="K24" s="14">
        <v>45323</v>
      </c>
      <c r="L24" s="15">
        <v>650931.18000000005</v>
      </c>
      <c r="M24" s="12">
        <v>1328390</v>
      </c>
      <c r="N24" s="12"/>
      <c r="O24" s="18"/>
      <c r="P24" s="18"/>
      <c r="Q24" s="18"/>
      <c r="R24" s="18"/>
      <c r="S24" s="18"/>
      <c r="T24" s="18"/>
      <c r="U24" s="18"/>
      <c r="V24" s="12">
        <f t="shared" si="0"/>
        <v>1979321.1800000002</v>
      </c>
      <c r="W24" s="1"/>
      <c r="X24" s="1"/>
      <c r="Y24" s="1"/>
      <c r="Z24" s="1"/>
      <c r="AA24" s="1"/>
      <c r="AB24" s="1"/>
      <c r="AC24" s="1"/>
      <c r="AD24" s="1"/>
    </row>
    <row r="25" spans="1:30" s="6" customFormat="1" ht="15" thickBot="1" x14ac:dyDescent="0.4">
      <c r="A25" s="11">
        <v>45352</v>
      </c>
      <c r="B25" s="19">
        <v>3304197.27</v>
      </c>
      <c r="C25" s="19">
        <v>2714149.79</v>
      </c>
      <c r="D25" s="12">
        <v>36575.68</v>
      </c>
      <c r="E25" s="12"/>
      <c r="F25" s="12"/>
      <c r="G25" s="12">
        <v>298165.89</v>
      </c>
      <c r="H25" s="12"/>
      <c r="I25" s="12"/>
      <c r="J25" s="12">
        <v>619564.88000000012</v>
      </c>
      <c r="K25" s="14">
        <v>45380</v>
      </c>
      <c r="L25" s="15">
        <v>2454197.27</v>
      </c>
      <c r="M25" s="12"/>
      <c r="N25" s="12"/>
      <c r="O25" s="18"/>
      <c r="P25" s="18"/>
      <c r="Q25" s="18"/>
      <c r="R25" s="18"/>
      <c r="S25" s="18"/>
      <c r="T25" s="18"/>
      <c r="U25" s="18"/>
      <c r="V25" s="12">
        <f t="shared" si="0"/>
        <v>2454197.27</v>
      </c>
      <c r="W25" s="1"/>
      <c r="X25" s="1"/>
      <c r="Y25" s="1"/>
      <c r="Z25" s="1"/>
      <c r="AA25" s="1"/>
      <c r="AB25" s="1"/>
      <c r="AC25" s="1"/>
      <c r="AD25" s="1"/>
    </row>
    <row r="26" spans="1:30" s="6" customFormat="1" ht="15" thickBot="1" x14ac:dyDescent="0.4">
      <c r="A26" s="11">
        <v>45352</v>
      </c>
      <c r="B26" s="19"/>
      <c r="C26" s="19"/>
      <c r="D26" s="12"/>
      <c r="E26" s="12"/>
      <c r="F26" s="12"/>
      <c r="G26" s="12"/>
      <c r="H26" s="12"/>
      <c r="I26" s="12"/>
      <c r="J26" s="12"/>
      <c r="K26" s="14">
        <v>45292</v>
      </c>
      <c r="L26" s="15">
        <v>36575.68</v>
      </c>
      <c r="M26" s="12"/>
      <c r="N26" s="12"/>
      <c r="O26" s="18"/>
      <c r="P26" s="18"/>
      <c r="Q26" s="18"/>
      <c r="R26" s="18"/>
      <c r="S26" s="18"/>
      <c r="T26" s="18"/>
      <c r="U26" s="18"/>
      <c r="V26" s="12">
        <f t="shared" si="0"/>
        <v>36575.68</v>
      </c>
      <c r="W26" s="1"/>
      <c r="X26" s="1"/>
      <c r="Y26" s="1"/>
      <c r="Z26" s="1"/>
      <c r="AA26" s="1"/>
      <c r="AB26" s="1"/>
      <c r="AC26" s="1"/>
      <c r="AD26" s="1"/>
    </row>
    <row r="27" spans="1:30" s="6" customFormat="1" ht="15" thickBot="1" x14ac:dyDescent="0.4">
      <c r="A27" s="11">
        <v>45352</v>
      </c>
      <c r="B27" s="19"/>
      <c r="C27" s="19"/>
      <c r="D27" s="12"/>
      <c r="E27" s="12"/>
      <c r="F27" s="12"/>
      <c r="G27" s="12"/>
      <c r="H27" s="12"/>
      <c r="I27" s="12"/>
      <c r="J27" s="12"/>
      <c r="K27" s="14">
        <v>45323</v>
      </c>
      <c r="L27" s="15">
        <v>261590.21</v>
      </c>
      <c r="M27" s="12"/>
      <c r="N27" s="12"/>
      <c r="O27" s="18"/>
      <c r="P27" s="18"/>
      <c r="Q27" s="18"/>
      <c r="R27" s="18"/>
      <c r="S27" s="18"/>
      <c r="T27" s="18"/>
      <c r="U27" s="18"/>
      <c r="V27" s="12">
        <f t="shared" si="0"/>
        <v>261590.21</v>
      </c>
      <c r="W27" s="1"/>
      <c r="X27" s="1"/>
      <c r="Y27" s="1"/>
      <c r="Z27" s="1"/>
      <c r="AA27" s="1"/>
      <c r="AB27" s="1"/>
      <c r="AC27" s="1"/>
      <c r="AD27" s="1"/>
    </row>
    <row r="28" spans="1:30" s="6" customFormat="1" ht="15" thickBot="1" x14ac:dyDescent="0.4">
      <c r="A28" s="11">
        <v>45352</v>
      </c>
      <c r="B28" s="19"/>
      <c r="C28" s="19"/>
      <c r="D28" s="12"/>
      <c r="E28" s="12"/>
      <c r="F28" s="12"/>
      <c r="G28" s="12"/>
      <c r="H28" s="12"/>
      <c r="I28" s="12"/>
      <c r="J28" s="12"/>
      <c r="K28" s="14">
        <v>45289</v>
      </c>
      <c r="L28" s="15"/>
      <c r="M28" s="12"/>
      <c r="N28" s="12"/>
      <c r="O28" s="18"/>
      <c r="P28" s="18"/>
      <c r="Q28" s="18"/>
      <c r="R28" s="18"/>
      <c r="S28" s="18"/>
      <c r="T28" s="18">
        <v>78591.47</v>
      </c>
      <c r="U28" s="18"/>
      <c r="V28" s="12">
        <f t="shared" si="0"/>
        <v>78591.47</v>
      </c>
      <c r="W28" s="1"/>
      <c r="X28" s="1"/>
      <c r="Y28" s="1"/>
      <c r="Z28" s="1"/>
      <c r="AA28" s="1"/>
      <c r="AB28" s="1"/>
      <c r="AC28" s="1"/>
      <c r="AD28" s="1"/>
    </row>
    <row r="29" spans="1:30" s="6" customFormat="1" ht="15" thickBot="1" x14ac:dyDescent="0.4">
      <c r="A29" s="11">
        <v>45352</v>
      </c>
      <c r="B29" s="19"/>
      <c r="C29" s="19"/>
      <c r="D29" s="12"/>
      <c r="E29" s="12"/>
      <c r="F29" s="12"/>
      <c r="G29" s="12"/>
      <c r="H29" s="12"/>
      <c r="I29" s="12"/>
      <c r="J29" s="12"/>
      <c r="K29" s="14">
        <v>45047</v>
      </c>
      <c r="L29" s="15"/>
      <c r="M29" s="12"/>
      <c r="N29" s="12"/>
      <c r="O29" s="18"/>
      <c r="P29" s="18"/>
      <c r="Q29" s="18"/>
      <c r="R29" s="18"/>
      <c r="S29" s="18"/>
      <c r="T29" s="18">
        <v>41829.22</v>
      </c>
      <c r="U29" s="18"/>
      <c r="V29" s="12">
        <f t="shared" si="0"/>
        <v>41829.22</v>
      </c>
      <c r="W29" s="1"/>
      <c r="X29" s="1"/>
      <c r="Y29" s="1"/>
      <c r="Z29" s="1"/>
      <c r="AA29" s="1"/>
      <c r="AB29" s="1"/>
      <c r="AC29" s="1"/>
      <c r="AD29" s="1"/>
    </row>
    <row r="30" spans="1:30" s="6" customFormat="1" ht="15" thickBot="1" x14ac:dyDescent="0.4">
      <c r="A30" s="11">
        <v>45352</v>
      </c>
      <c r="B30" s="19"/>
      <c r="C30" s="19"/>
      <c r="D30" s="12"/>
      <c r="E30" s="12"/>
      <c r="F30" s="12"/>
      <c r="G30" s="20"/>
      <c r="H30" s="18"/>
      <c r="I30" s="18"/>
      <c r="J30" s="12"/>
      <c r="K30" s="14">
        <v>45078</v>
      </c>
      <c r="L30" s="15"/>
      <c r="M30" s="12"/>
      <c r="N30" s="12"/>
      <c r="O30" s="18"/>
      <c r="P30" s="18"/>
      <c r="Q30" s="18"/>
      <c r="R30" s="18"/>
      <c r="S30" s="18"/>
      <c r="T30" s="18">
        <v>41829.22</v>
      </c>
      <c r="U30" s="18"/>
      <c r="V30" s="12">
        <f t="shared" si="0"/>
        <v>41829.22</v>
      </c>
      <c r="W30" s="1"/>
      <c r="X30" s="1"/>
      <c r="Y30" s="1"/>
      <c r="Z30" s="1"/>
      <c r="AA30" s="1"/>
      <c r="AB30" s="1"/>
      <c r="AC30" s="1"/>
      <c r="AD30" s="1"/>
    </row>
    <row r="31" spans="1:30" s="6" customFormat="1" ht="15" thickBot="1" x14ac:dyDescent="0.4">
      <c r="A31" s="11">
        <v>45352</v>
      </c>
      <c r="B31" s="19"/>
      <c r="C31" s="19"/>
      <c r="D31" s="12"/>
      <c r="E31" s="12"/>
      <c r="F31" s="12"/>
      <c r="G31" s="20"/>
      <c r="H31" s="18"/>
      <c r="I31" s="18"/>
      <c r="J31" s="12"/>
      <c r="K31" s="14">
        <v>45108</v>
      </c>
      <c r="L31" s="15"/>
      <c r="M31" s="12"/>
      <c r="N31" s="12"/>
      <c r="O31" s="18"/>
      <c r="P31" s="18"/>
      <c r="Q31" s="18"/>
      <c r="R31" s="18"/>
      <c r="S31" s="18"/>
      <c r="T31" s="18">
        <v>41829.22</v>
      </c>
      <c r="U31" s="18"/>
      <c r="V31" s="12">
        <f t="shared" si="0"/>
        <v>41829.22</v>
      </c>
      <c r="W31" s="1"/>
      <c r="X31" s="1"/>
      <c r="Y31" s="1"/>
      <c r="Z31" s="1"/>
      <c r="AA31" s="1"/>
      <c r="AB31" s="1"/>
      <c r="AC31" s="1"/>
      <c r="AD31" s="1"/>
    </row>
    <row r="32" spans="1:30" s="6" customFormat="1" ht="15" thickBot="1" x14ac:dyDescent="0.4">
      <c r="A32" s="11">
        <v>45352</v>
      </c>
      <c r="B32" s="19"/>
      <c r="C32" s="19"/>
      <c r="D32" s="12"/>
      <c r="E32" s="12"/>
      <c r="F32" s="12"/>
      <c r="G32" s="20"/>
      <c r="H32" s="18"/>
      <c r="I32" s="18"/>
      <c r="J32" s="12"/>
      <c r="K32" s="14">
        <v>45170</v>
      </c>
      <c r="L32" s="15"/>
      <c r="M32" s="12"/>
      <c r="N32" s="12"/>
      <c r="O32" s="18"/>
      <c r="P32" s="18"/>
      <c r="Q32" s="18"/>
      <c r="R32" s="18"/>
      <c r="S32" s="18"/>
      <c r="T32" s="18">
        <v>21554.240000000002</v>
      </c>
      <c r="U32" s="18"/>
      <c r="V32" s="12">
        <f t="shared" si="0"/>
        <v>21554.240000000002</v>
      </c>
      <c r="W32" s="1"/>
      <c r="X32" s="1"/>
      <c r="Y32" s="1"/>
      <c r="Z32" s="1"/>
      <c r="AA32" s="1"/>
      <c r="AB32" s="1"/>
      <c r="AC32" s="1"/>
      <c r="AD32" s="1"/>
    </row>
    <row r="33" spans="1:30" s="6" customFormat="1" ht="15" thickBot="1" x14ac:dyDescent="0.4">
      <c r="A33" s="11">
        <v>45352</v>
      </c>
      <c r="B33" s="19"/>
      <c r="C33" s="19"/>
      <c r="D33" s="12"/>
      <c r="E33" s="12"/>
      <c r="F33" s="12"/>
      <c r="G33" s="20"/>
      <c r="H33" s="18"/>
      <c r="I33" s="18"/>
      <c r="J33" s="12"/>
      <c r="K33" s="14">
        <v>45139</v>
      </c>
      <c r="L33" s="15"/>
      <c r="M33" s="12"/>
      <c r="N33" s="12"/>
      <c r="O33" s="18"/>
      <c r="P33" s="18"/>
      <c r="Q33" s="18"/>
      <c r="R33" s="18"/>
      <c r="S33" s="18"/>
      <c r="T33" s="18">
        <v>41829.22</v>
      </c>
      <c r="U33" s="18"/>
      <c r="V33" s="12">
        <f t="shared" si="0"/>
        <v>41829.22</v>
      </c>
      <c r="W33" s="1"/>
      <c r="X33" s="1"/>
      <c r="Y33" s="1"/>
      <c r="Z33" s="1"/>
      <c r="AA33" s="1"/>
      <c r="AB33" s="1"/>
      <c r="AC33" s="1"/>
      <c r="AD33" s="1"/>
    </row>
    <row r="34" spans="1:30" s="6" customFormat="1" ht="15" thickBot="1" x14ac:dyDescent="0.4">
      <c r="A34" s="11">
        <v>45352</v>
      </c>
      <c r="B34" s="19"/>
      <c r="C34" s="19"/>
      <c r="D34" s="12"/>
      <c r="E34" s="12"/>
      <c r="F34" s="12"/>
      <c r="G34" s="20"/>
      <c r="H34" s="18"/>
      <c r="I34" s="18"/>
      <c r="J34" s="12"/>
      <c r="K34" s="14">
        <v>45231</v>
      </c>
      <c r="L34" s="15"/>
      <c r="M34" s="12"/>
      <c r="N34" s="12"/>
      <c r="O34" s="18"/>
      <c r="P34" s="18"/>
      <c r="Q34" s="18"/>
      <c r="R34" s="18"/>
      <c r="S34" s="18"/>
      <c r="T34" s="18">
        <v>44069.62</v>
      </c>
      <c r="U34" s="18"/>
      <c r="V34" s="12">
        <f t="shared" si="0"/>
        <v>44069.62</v>
      </c>
      <c r="W34" s="1"/>
      <c r="X34" s="1"/>
      <c r="Y34" s="1"/>
      <c r="Z34" s="1"/>
      <c r="AA34" s="1"/>
      <c r="AB34" s="1"/>
      <c r="AC34" s="1"/>
      <c r="AD34" s="1"/>
    </row>
    <row r="35" spans="1:30" s="6" customFormat="1" ht="15" thickBot="1" x14ac:dyDescent="0.4">
      <c r="A35" s="11">
        <v>45352</v>
      </c>
      <c r="B35" s="19"/>
      <c r="C35" s="19"/>
      <c r="D35" s="12"/>
      <c r="E35" s="12"/>
      <c r="F35" s="12"/>
      <c r="G35" s="20"/>
      <c r="H35" s="18"/>
      <c r="I35" s="18"/>
      <c r="J35" s="12"/>
      <c r="K35" s="14">
        <v>45200</v>
      </c>
      <c r="L35" s="15"/>
      <c r="M35" s="12"/>
      <c r="N35" s="12"/>
      <c r="O35" s="18"/>
      <c r="P35" s="18"/>
      <c r="Q35" s="18"/>
      <c r="R35" s="18"/>
      <c r="S35" s="18"/>
      <c r="T35" s="18">
        <v>43246.02</v>
      </c>
      <c r="U35" s="18"/>
      <c r="V35" s="12">
        <f t="shared" si="0"/>
        <v>43246.02</v>
      </c>
      <c r="W35" s="1"/>
      <c r="X35" s="1"/>
      <c r="Y35" s="1"/>
      <c r="Z35" s="1"/>
      <c r="AA35" s="1"/>
      <c r="AB35" s="1"/>
      <c r="AC35" s="1"/>
      <c r="AD35" s="1"/>
    </row>
    <row r="36" spans="1:30" s="6" customFormat="1" ht="15" thickBot="1" x14ac:dyDescent="0.4">
      <c r="A36" s="17">
        <v>45383</v>
      </c>
      <c r="B36" s="21"/>
      <c r="C36" s="21"/>
      <c r="D36" s="12"/>
      <c r="E36" s="12"/>
      <c r="F36" s="12"/>
      <c r="G36" s="20"/>
      <c r="H36" s="18"/>
      <c r="I36" s="18"/>
      <c r="J36" s="12">
        <v>64413.96</v>
      </c>
      <c r="K36" s="14">
        <v>45323</v>
      </c>
      <c r="L36" s="15">
        <v>85347.58</v>
      </c>
      <c r="M36" s="12"/>
      <c r="N36" s="12"/>
      <c r="O36" s="18"/>
      <c r="P36" s="18"/>
      <c r="Q36" s="18"/>
      <c r="R36" s="18"/>
      <c r="S36" s="18"/>
      <c r="T36" s="18"/>
      <c r="U36" s="18"/>
      <c r="V36" s="12">
        <f t="shared" si="0"/>
        <v>85347.58</v>
      </c>
      <c r="W36" s="1"/>
      <c r="X36" s="1"/>
      <c r="Y36" s="1"/>
      <c r="Z36" s="1"/>
      <c r="AA36" s="1"/>
      <c r="AB36" s="1"/>
      <c r="AC36" s="1"/>
      <c r="AD36" s="1"/>
    </row>
    <row r="37" spans="1:30" s="6" customFormat="1" ht="15" thickBot="1" x14ac:dyDescent="0.4">
      <c r="A37" s="22">
        <v>45383</v>
      </c>
      <c r="B37" s="23">
        <v>3659861.6</v>
      </c>
      <c r="C37" s="23">
        <v>3015721.99</v>
      </c>
      <c r="D37" s="12">
        <v>27604633.510000002</v>
      </c>
      <c r="E37" s="12"/>
      <c r="F37" s="12"/>
      <c r="G37" s="20">
        <v>6106642.9800000004</v>
      </c>
      <c r="H37" s="18"/>
      <c r="I37" s="18"/>
      <c r="J37" s="12">
        <v>800000</v>
      </c>
      <c r="K37" s="14">
        <v>45352</v>
      </c>
      <c r="L37" s="15">
        <v>351572.2</v>
      </c>
      <c r="M37" s="12"/>
      <c r="N37" s="12"/>
      <c r="O37" s="18"/>
      <c r="P37" s="18"/>
      <c r="Q37" s="18"/>
      <c r="R37" s="18"/>
      <c r="S37" s="18"/>
      <c r="T37" s="18"/>
      <c r="U37" s="18"/>
      <c r="V37" s="12">
        <f t="shared" si="0"/>
        <v>351572.2</v>
      </c>
      <c r="W37" s="1"/>
      <c r="X37" s="1"/>
      <c r="Y37" s="1"/>
      <c r="Z37" s="1"/>
      <c r="AA37" s="1"/>
      <c r="AB37" s="1"/>
      <c r="AC37" s="1"/>
      <c r="AD37" s="1"/>
    </row>
    <row r="38" spans="1:30" s="6" customFormat="1" ht="15" thickBot="1" x14ac:dyDescent="0.4">
      <c r="A38" s="17">
        <v>45383</v>
      </c>
      <c r="B38" s="23"/>
      <c r="C38" s="23"/>
      <c r="D38" s="12"/>
      <c r="E38" s="12"/>
      <c r="F38" s="12"/>
      <c r="G38" s="20"/>
      <c r="H38" s="18"/>
      <c r="I38" s="18"/>
      <c r="J38" s="12"/>
      <c r="K38" s="14">
        <v>45383</v>
      </c>
      <c r="L38" s="15">
        <v>2809861.6</v>
      </c>
      <c r="M38" s="12"/>
      <c r="N38" s="12"/>
      <c r="O38" s="18"/>
      <c r="P38" s="18"/>
      <c r="Q38" s="18"/>
      <c r="R38" s="18"/>
      <c r="S38" s="18"/>
      <c r="T38" s="18"/>
      <c r="U38" s="18"/>
      <c r="V38" s="12">
        <f t="shared" si="0"/>
        <v>2809861.6</v>
      </c>
      <c r="W38" s="1"/>
      <c r="X38" s="1"/>
      <c r="Y38" s="1"/>
      <c r="Z38" s="1"/>
      <c r="AA38" s="1"/>
      <c r="AB38" s="1"/>
      <c r="AC38" s="1"/>
      <c r="AD38" s="1"/>
    </row>
    <row r="39" spans="1:30" s="6" customFormat="1" ht="15" thickBot="1" x14ac:dyDescent="0.4">
      <c r="A39" s="22">
        <v>45413</v>
      </c>
      <c r="B39" s="13">
        <v>3659861.6</v>
      </c>
      <c r="C39" s="23">
        <v>3015721.99</v>
      </c>
      <c r="D39" s="12"/>
      <c r="E39" s="12"/>
      <c r="F39" s="12"/>
      <c r="G39" s="20"/>
      <c r="H39" s="18"/>
      <c r="I39" s="18"/>
      <c r="J39" s="24">
        <v>800000</v>
      </c>
      <c r="K39" s="12"/>
      <c r="L39" s="15"/>
      <c r="M39" s="12"/>
      <c r="N39" s="12"/>
      <c r="O39" s="18"/>
      <c r="P39" s="18"/>
      <c r="Q39" s="18"/>
      <c r="R39" s="18"/>
      <c r="S39" s="18"/>
      <c r="T39" s="18"/>
      <c r="U39" s="18"/>
      <c r="V39" s="12">
        <f t="shared" si="0"/>
        <v>0</v>
      </c>
      <c r="W39" s="1"/>
      <c r="X39" s="1"/>
      <c r="Y39" s="1"/>
      <c r="Z39" s="1"/>
      <c r="AA39" s="1"/>
      <c r="AB39" s="1"/>
      <c r="AC39" s="1"/>
      <c r="AD39" s="1"/>
    </row>
    <row r="40" spans="1:30" s="6" customFormat="1" ht="15" thickBot="1" x14ac:dyDescent="0.4">
      <c r="A40" s="22">
        <v>45444</v>
      </c>
      <c r="B40" s="13">
        <v>3659861.6</v>
      </c>
      <c r="C40" s="23">
        <v>3015721.99</v>
      </c>
      <c r="D40" s="12"/>
      <c r="E40" s="12"/>
      <c r="F40" s="12"/>
      <c r="G40" s="20"/>
      <c r="H40" s="18"/>
      <c r="I40" s="18"/>
      <c r="J40" s="24">
        <v>800000</v>
      </c>
      <c r="K40" s="14"/>
      <c r="L40" s="15"/>
      <c r="M40" s="12"/>
      <c r="N40" s="12"/>
      <c r="O40" s="18"/>
      <c r="P40" s="18"/>
      <c r="Q40" s="18"/>
      <c r="R40" s="18"/>
      <c r="S40" s="18"/>
      <c r="T40" s="18"/>
      <c r="U40" s="18"/>
      <c r="V40" s="12">
        <f t="shared" si="0"/>
        <v>0</v>
      </c>
      <c r="W40" s="1"/>
      <c r="X40" s="1"/>
      <c r="Y40" s="1"/>
      <c r="Z40" s="1"/>
      <c r="AA40" s="1"/>
      <c r="AB40" s="1"/>
      <c r="AC40" s="1"/>
      <c r="AD40" s="1"/>
    </row>
    <row r="41" spans="1:30" s="6" customFormat="1" ht="15" thickBot="1" x14ac:dyDescent="0.4">
      <c r="A41" s="22">
        <v>45474</v>
      </c>
      <c r="B41" s="12">
        <v>3659861.6</v>
      </c>
      <c r="C41" s="23">
        <v>3015721.99</v>
      </c>
      <c r="D41" s="12"/>
      <c r="E41" s="12"/>
      <c r="F41" s="12"/>
      <c r="G41" s="20"/>
      <c r="H41" s="18"/>
      <c r="I41" s="18"/>
      <c r="J41" s="24">
        <v>800000</v>
      </c>
      <c r="K41" s="14"/>
      <c r="L41" s="15"/>
      <c r="M41" s="12"/>
      <c r="N41" s="12"/>
      <c r="O41" s="18"/>
      <c r="P41" s="18"/>
      <c r="Q41" s="18"/>
      <c r="R41" s="18"/>
      <c r="S41" s="18"/>
      <c r="T41" s="18"/>
      <c r="U41" s="18"/>
      <c r="V41" s="12">
        <f t="shared" si="0"/>
        <v>0</v>
      </c>
      <c r="W41" s="1"/>
      <c r="X41" s="1"/>
      <c r="Y41" s="1"/>
      <c r="Z41" s="1"/>
      <c r="AA41" s="1"/>
      <c r="AB41" s="1"/>
      <c r="AC41" s="1"/>
      <c r="AD41" s="1"/>
    </row>
    <row r="42" spans="1:30" s="6" customFormat="1" ht="15" thickBot="1" x14ac:dyDescent="0.4">
      <c r="A42" s="22">
        <v>45505</v>
      </c>
      <c r="B42" s="12">
        <v>3659861.6</v>
      </c>
      <c r="C42" s="23">
        <v>3015721.99</v>
      </c>
      <c r="D42" s="12"/>
      <c r="E42" s="12"/>
      <c r="F42" s="12"/>
      <c r="G42" s="20"/>
      <c r="H42" s="18"/>
      <c r="I42" s="18"/>
      <c r="J42" s="24">
        <v>800000</v>
      </c>
      <c r="K42" s="14"/>
      <c r="L42" s="15"/>
      <c r="M42" s="12"/>
      <c r="N42" s="12"/>
      <c r="O42" s="18"/>
      <c r="P42" s="18"/>
      <c r="Q42" s="18"/>
      <c r="R42" s="18"/>
      <c r="S42" s="18"/>
      <c r="T42" s="18"/>
      <c r="U42" s="18"/>
      <c r="V42" s="12">
        <f t="shared" si="0"/>
        <v>0</v>
      </c>
      <c r="W42" s="1"/>
      <c r="X42" s="1"/>
      <c r="Y42" s="1"/>
      <c r="Z42" s="1"/>
      <c r="AA42" s="1"/>
      <c r="AB42" s="1"/>
      <c r="AC42" s="1"/>
      <c r="AD42" s="1"/>
    </row>
    <row r="43" spans="1:30" s="6" customFormat="1" ht="15" thickBot="1" x14ac:dyDescent="0.4">
      <c r="A43" s="22">
        <v>45536</v>
      </c>
      <c r="B43" s="12">
        <v>3659861.6</v>
      </c>
      <c r="C43" s="23">
        <v>3015721.99</v>
      </c>
      <c r="D43" s="12"/>
      <c r="E43" s="12"/>
      <c r="F43" s="12"/>
      <c r="G43" s="20"/>
      <c r="H43" s="18"/>
      <c r="I43" s="18"/>
      <c r="J43" s="24">
        <v>800000</v>
      </c>
      <c r="K43" s="14"/>
      <c r="L43" s="15"/>
      <c r="M43" s="12"/>
      <c r="N43" s="12"/>
      <c r="O43" s="18"/>
      <c r="P43" s="18"/>
      <c r="Q43" s="18"/>
      <c r="R43" s="18"/>
      <c r="S43" s="18"/>
      <c r="T43" s="18"/>
      <c r="U43" s="18"/>
      <c r="V43" s="12">
        <f t="shared" si="0"/>
        <v>0</v>
      </c>
      <c r="W43" s="1"/>
      <c r="X43" s="1"/>
      <c r="Y43" s="1"/>
      <c r="Z43" s="1"/>
      <c r="AA43" s="1"/>
      <c r="AB43" s="1"/>
      <c r="AC43" s="1"/>
      <c r="AD43" s="1"/>
    </row>
    <row r="44" spans="1:30" s="6" customFormat="1" ht="15" thickBot="1" x14ac:dyDescent="0.4">
      <c r="A44" s="22">
        <v>45566</v>
      </c>
      <c r="B44" s="13">
        <v>3659861.6</v>
      </c>
      <c r="C44" s="23">
        <v>3015721.99</v>
      </c>
      <c r="D44" s="13"/>
      <c r="E44" s="13"/>
      <c r="F44" s="13"/>
      <c r="G44" s="12"/>
      <c r="H44" s="18"/>
      <c r="I44" s="18"/>
      <c r="J44" s="24">
        <v>800000</v>
      </c>
      <c r="K44" s="14"/>
      <c r="L44" s="15"/>
      <c r="M44" s="12"/>
      <c r="N44" s="12"/>
      <c r="O44" s="18"/>
      <c r="P44" s="18"/>
      <c r="Q44" s="18"/>
      <c r="R44" s="18"/>
      <c r="S44" s="18"/>
      <c r="T44" s="18"/>
      <c r="U44" s="18"/>
      <c r="V44" s="12">
        <f t="shared" si="0"/>
        <v>0</v>
      </c>
      <c r="W44" s="1"/>
      <c r="X44" s="1"/>
      <c r="Y44" s="1"/>
      <c r="Z44" s="1"/>
      <c r="AA44" s="1"/>
      <c r="AB44" s="1"/>
      <c r="AC44" s="1"/>
      <c r="AD44" s="1"/>
    </row>
    <row r="45" spans="1:30" s="6" customFormat="1" ht="15" thickBot="1" x14ac:dyDescent="0.4">
      <c r="A45" s="22">
        <v>45597</v>
      </c>
      <c r="B45" s="12">
        <v>3659861.6</v>
      </c>
      <c r="C45" s="23">
        <v>3015721.99</v>
      </c>
      <c r="D45" s="12"/>
      <c r="E45" s="12"/>
      <c r="F45" s="12"/>
      <c r="G45" s="12"/>
      <c r="H45" s="18"/>
      <c r="I45" s="18"/>
      <c r="J45" s="24">
        <v>800000</v>
      </c>
      <c r="K45" s="14"/>
      <c r="L45" s="15"/>
      <c r="M45" s="12"/>
      <c r="N45" s="12"/>
      <c r="O45" s="18"/>
      <c r="P45" s="18"/>
      <c r="Q45" s="18"/>
      <c r="R45" s="18"/>
      <c r="S45" s="18"/>
      <c r="T45" s="18"/>
      <c r="U45" s="18"/>
      <c r="V45" s="12">
        <f t="shared" si="0"/>
        <v>0</v>
      </c>
      <c r="W45" s="1"/>
      <c r="X45" s="1"/>
      <c r="Y45" s="1"/>
      <c r="Z45" s="1"/>
      <c r="AA45" s="1"/>
      <c r="AB45" s="1"/>
      <c r="AC45" s="1"/>
      <c r="AD45" s="1"/>
    </row>
    <row r="46" spans="1:30" s="6" customFormat="1" ht="15" thickBot="1" x14ac:dyDescent="0.4">
      <c r="A46" s="22">
        <v>45627</v>
      </c>
      <c r="B46" s="12">
        <v>3659861.6</v>
      </c>
      <c r="C46" s="23">
        <v>3015721.99</v>
      </c>
      <c r="D46" s="12"/>
      <c r="E46" s="12"/>
      <c r="F46" s="12"/>
      <c r="G46" s="12"/>
      <c r="H46" s="18"/>
      <c r="I46" s="18"/>
      <c r="J46" s="24">
        <v>800000</v>
      </c>
      <c r="K46" s="14"/>
      <c r="L46" s="15"/>
      <c r="M46" s="12"/>
      <c r="N46" s="12"/>
      <c r="O46" s="18"/>
      <c r="P46" s="18"/>
      <c r="Q46" s="18"/>
      <c r="R46" s="18"/>
      <c r="S46" s="18"/>
      <c r="T46" s="18"/>
      <c r="U46" s="18"/>
      <c r="V46" s="12">
        <f t="shared" si="0"/>
        <v>0</v>
      </c>
      <c r="W46" s="1"/>
      <c r="X46" s="1"/>
      <c r="Y46" s="1"/>
      <c r="Z46" s="1"/>
      <c r="AA46" s="1"/>
      <c r="AB46" s="1"/>
      <c r="AC46" s="1"/>
      <c r="AD46" s="1"/>
    </row>
    <row r="47" spans="1:30" s="6" customFormat="1" ht="15" thickBot="1" x14ac:dyDescent="0.4">
      <c r="A47" s="25"/>
      <c r="B47" s="26">
        <f t="shared" ref="B47:I47" si="1">SUM(B23:B46)</f>
        <v>43658763.63000001</v>
      </c>
      <c r="C47" s="26">
        <f t="shared" si="1"/>
        <v>35960243.040000014</v>
      </c>
      <c r="D47" s="26">
        <f t="shared" si="1"/>
        <v>31213286.030000001</v>
      </c>
      <c r="E47" s="26">
        <f t="shared" si="1"/>
        <v>3609165.37</v>
      </c>
      <c r="F47" s="26">
        <f t="shared" si="1"/>
        <v>0</v>
      </c>
      <c r="G47" s="26">
        <f t="shared" si="1"/>
        <v>9559937.3200000003</v>
      </c>
      <c r="H47" s="26">
        <f t="shared" si="1"/>
        <v>1328390</v>
      </c>
      <c r="I47" s="26">
        <f t="shared" si="1"/>
        <v>0</v>
      </c>
      <c r="J47" s="26">
        <f>SUM(J23:J38)</f>
        <v>7865346.1500000004</v>
      </c>
      <c r="K47" s="26"/>
      <c r="L47" s="26">
        <f t="shared" ref="L47:V47" si="2">SUM(L23:L46)</f>
        <v>6650075.7200000007</v>
      </c>
      <c r="M47" s="26">
        <f t="shared" si="2"/>
        <v>1328390</v>
      </c>
      <c r="N47" s="26">
        <f t="shared" si="2"/>
        <v>0</v>
      </c>
      <c r="O47" s="26">
        <f t="shared" si="2"/>
        <v>0</v>
      </c>
      <c r="P47" s="26">
        <f t="shared" si="2"/>
        <v>0</v>
      </c>
      <c r="Q47" s="26">
        <f t="shared" si="2"/>
        <v>0</v>
      </c>
      <c r="R47" s="26">
        <f t="shared" si="2"/>
        <v>0</v>
      </c>
      <c r="S47" s="26">
        <f t="shared" si="2"/>
        <v>0</v>
      </c>
      <c r="T47" s="26">
        <f t="shared" si="2"/>
        <v>354778.23</v>
      </c>
      <c r="U47" s="26">
        <f t="shared" si="2"/>
        <v>0</v>
      </c>
      <c r="V47" s="26">
        <f t="shared" si="2"/>
        <v>8333243.9499999993</v>
      </c>
      <c r="W47" s="1"/>
      <c r="X47" s="1"/>
      <c r="Y47" s="1"/>
      <c r="Z47" s="1"/>
      <c r="AA47" s="1"/>
      <c r="AB47" s="1"/>
      <c r="AC47" s="1"/>
      <c r="AD47" s="1"/>
    </row>
    <row r="48" spans="1:30" x14ac:dyDescent="0.35">
      <c r="A48" s="27"/>
      <c r="B48" s="28"/>
      <c r="C48" s="28"/>
      <c r="D48" s="28"/>
      <c r="E48" s="28"/>
      <c r="F48" s="2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"/>
      <c r="X48" s="3"/>
      <c r="Y48" s="3"/>
      <c r="Z48" s="3"/>
      <c r="AA48" s="3"/>
      <c r="AB48" s="3"/>
      <c r="AC48" s="3"/>
      <c r="AD48" s="3"/>
    </row>
    <row r="49" spans="1:30" ht="38.25" customHeight="1" x14ac:dyDescent="0.35">
      <c r="A49" s="68" t="s">
        <v>30</v>
      </c>
      <c r="B49" s="68"/>
      <c r="C49" s="68"/>
      <c r="D49" s="68"/>
      <c r="E49" s="68"/>
      <c r="F49" s="28"/>
      <c r="G49" s="30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"/>
      <c r="X49" s="3"/>
      <c r="Y49" s="3"/>
      <c r="Z49" s="3"/>
      <c r="AA49" s="3"/>
      <c r="AB49" s="3"/>
      <c r="AC49" s="3"/>
      <c r="AD49" s="3"/>
    </row>
    <row r="50" spans="1:30" ht="15" customHeight="1" x14ac:dyDescent="0.35">
      <c r="A50" s="69" t="s">
        <v>31</v>
      </c>
      <c r="B50" s="69"/>
      <c r="C50" s="69"/>
      <c r="D50" s="69"/>
      <c r="E50" s="6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"/>
      <c r="X50" s="3"/>
      <c r="Y50" s="3"/>
      <c r="Z50" s="3"/>
      <c r="AA50" s="3"/>
      <c r="AB50" s="3"/>
      <c r="AC50" s="3"/>
      <c r="AD50" s="3"/>
    </row>
    <row r="51" spans="1:30" x14ac:dyDescent="0.35">
      <c r="A51" s="69"/>
      <c r="B51" s="69"/>
      <c r="C51" s="69"/>
      <c r="D51" s="69"/>
      <c r="E51" s="69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"/>
      <c r="X51" s="3"/>
      <c r="Y51" s="3"/>
      <c r="Z51" s="3"/>
      <c r="AA51" s="3"/>
      <c r="AB51" s="3"/>
      <c r="AC51" s="3"/>
      <c r="AD51" s="3"/>
    </row>
    <row r="52" spans="1:30" ht="32.25" customHeight="1" x14ac:dyDescent="0.35">
      <c r="A52" s="70" t="s">
        <v>32</v>
      </c>
      <c r="B52" s="70"/>
      <c r="C52" s="70"/>
      <c r="D52" s="70"/>
      <c r="E52" s="70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"/>
      <c r="X52" s="3"/>
      <c r="Y52" s="3"/>
      <c r="Z52" s="3"/>
      <c r="AA52" s="3"/>
      <c r="AB52" s="3"/>
      <c r="AC52" s="3"/>
      <c r="AD52" s="3"/>
    </row>
    <row r="53" spans="1:30" ht="15" customHeight="1" x14ac:dyDescent="0.35">
      <c r="A53" s="70" t="s">
        <v>33</v>
      </c>
      <c r="B53" s="70"/>
      <c r="C53" s="70"/>
      <c r="D53" s="70"/>
      <c r="E53" s="70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"/>
      <c r="X53" s="3"/>
      <c r="Y53" s="3"/>
      <c r="Z53" s="3"/>
      <c r="AA53" s="3"/>
      <c r="AB53" s="3"/>
      <c r="AC53" s="3"/>
      <c r="AD53" s="3"/>
    </row>
    <row r="54" spans="1:30" ht="15" customHeight="1" x14ac:dyDescent="0.35">
      <c r="A54" s="70" t="s">
        <v>34</v>
      </c>
      <c r="B54" s="70"/>
      <c r="C54" s="70"/>
      <c r="D54" s="70"/>
      <c r="E54" s="70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3"/>
      <c r="X54" s="3"/>
      <c r="Y54" s="3"/>
      <c r="Z54" s="3"/>
      <c r="AA54" s="3"/>
      <c r="AB54" s="3"/>
      <c r="AC54" s="3"/>
      <c r="AD54" s="3"/>
    </row>
    <row r="55" spans="1:30" ht="15" customHeight="1" x14ac:dyDescent="0.35">
      <c r="A55" s="70" t="s">
        <v>35</v>
      </c>
      <c r="B55" s="70"/>
      <c r="C55" s="70"/>
      <c r="D55" s="70"/>
      <c r="E55" s="70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3"/>
      <c r="X55" s="3"/>
      <c r="Y55" s="3"/>
      <c r="Z55" s="3"/>
      <c r="AA55" s="3"/>
      <c r="AB55" s="3"/>
      <c r="AC55" s="3"/>
      <c r="AD55" s="3"/>
    </row>
    <row r="56" spans="1:30" ht="15" customHeight="1" x14ac:dyDescent="0.35">
      <c r="A56" s="70" t="s">
        <v>36</v>
      </c>
      <c r="B56" s="70"/>
      <c r="C56" s="70"/>
      <c r="D56" s="70"/>
      <c r="E56" s="70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3"/>
      <c r="X56" s="3"/>
      <c r="Y56" s="3"/>
      <c r="Z56" s="3"/>
      <c r="AA56" s="3"/>
      <c r="AB56" s="3"/>
      <c r="AC56" s="3"/>
      <c r="AD56" s="3"/>
    </row>
    <row r="57" spans="1:30" x14ac:dyDescent="0.3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35">
      <c r="A58" s="68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"/>
      <c r="X58" s="3"/>
      <c r="Y58" s="3"/>
      <c r="Z58" s="3"/>
      <c r="AA58" s="3"/>
      <c r="AB58" s="3"/>
      <c r="AC58" s="3"/>
      <c r="AD58" s="3"/>
    </row>
    <row r="59" spans="1:30" ht="38.25" customHeight="1" x14ac:dyDescent="0.35">
      <c r="A59" s="69" t="s">
        <v>31</v>
      </c>
      <c r="B59" s="69"/>
      <c r="C59" s="69"/>
      <c r="D59" s="69"/>
      <c r="E59" s="69"/>
      <c r="F59" s="31" t="s">
        <v>38</v>
      </c>
      <c r="G59" s="31" t="s">
        <v>39</v>
      </c>
      <c r="H59" s="31" t="s">
        <v>40</v>
      </c>
      <c r="I59" s="31" t="s">
        <v>41</v>
      </c>
      <c r="J59" s="31" t="s">
        <v>42</v>
      </c>
      <c r="K59" s="31" t="s">
        <v>43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"/>
      <c r="X59" s="3"/>
      <c r="Y59" s="3"/>
      <c r="Z59" s="3"/>
      <c r="AA59" s="3"/>
      <c r="AB59" s="3"/>
      <c r="AC59" s="3"/>
      <c r="AD59" s="3"/>
    </row>
    <row r="60" spans="1:30" ht="38.25" customHeight="1" x14ac:dyDescent="0.35">
      <c r="A60" s="70" t="s">
        <v>44</v>
      </c>
      <c r="B60" s="70"/>
      <c r="C60" s="70"/>
      <c r="D60" s="70"/>
      <c r="E60" s="70"/>
      <c r="F60" s="32">
        <v>618738</v>
      </c>
      <c r="G60" s="33" t="s">
        <v>45</v>
      </c>
      <c r="H60" s="34">
        <v>201800010008207</v>
      </c>
      <c r="I60" s="35">
        <v>45292</v>
      </c>
      <c r="J60" s="35">
        <v>45292</v>
      </c>
      <c r="K60" s="33" t="s">
        <v>46</v>
      </c>
      <c r="L60" s="71" t="e" cm="1">
        <f t="array" aca="1" ref="L60" ca="1">COMENTARIOCELULA(F60)</f>
        <v>#NAME?</v>
      </c>
      <c r="M60" s="72"/>
      <c r="N60" s="72"/>
      <c r="O60" s="72"/>
      <c r="P60" s="36"/>
      <c r="Q60" s="28"/>
      <c r="R60" s="28"/>
      <c r="S60" s="28"/>
      <c r="T60" s="28"/>
      <c r="U60" s="28"/>
      <c r="V60" s="28"/>
      <c r="W60" s="3"/>
      <c r="X60" s="3"/>
      <c r="Y60" s="3"/>
      <c r="Z60" s="3"/>
      <c r="AA60" s="3"/>
      <c r="AB60" s="3"/>
      <c r="AC60" s="3"/>
      <c r="AD60" s="3"/>
    </row>
    <row r="61" spans="1:30" ht="38.25" customHeight="1" x14ac:dyDescent="0.35">
      <c r="A61" s="70" t="s">
        <v>44</v>
      </c>
      <c r="B61" s="70"/>
      <c r="C61" s="70"/>
      <c r="D61" s="70"/>
      <c r="E61" s="70"/>
      <c r="F61" s="32">
        <v>14189.63</v>
      </c>
      <c r="G61" s="33" t="s">
        <v>45</v>
      </c>
      <c r="H61" s="34">
        <v>201800010008207</v>
      </c>
      <c r="I61" s="35">
        <v>45292</v>
      </c>
      <c r="J61" s="35">
        <v>45323</v>
      </c>
      <c r="K61" s="33" t="s">
        <v>46</v>
      </c>
      <c r="L61" s="71" t="e" cm="1">
        <f t="array" aca="1" ref="L61" ca="1">COMENTARIOCELULA(F61)</f>
        <v>#NAME?</v>
      </c>
      <c r="M61" s="72"/>
      <c r="N61" s="72"/>
      <c r="O61" s="72"/>
      <c r="P61" s="36"/>
      <c r="Q61" s="28"/>
      <c r="R61" s="28"/>
      <c r="S61" s="28"/>
      <c r="T61" s="28"/>
      <c r="U61" s="28"/>
      <c r="V61" s="28"/>
      <c r="W61" s="3"/>
      <c r="X61" s="3"/>
      <c r="Y61" s="3"/>
      <c r="Z61" s="3"/>
      <c r="AA61" s="3"/>
      <c r="AB61" s="3"/>
      <c r="AC61" s="3"/>
      <c r="AD61" s="3"/>
    </row>
    <row r="62" spans="1:30" ht="38.25" customHeight="1" x14ac:dyDescent="0.35">
      <c r="A62" s="70" t="s">
        <v>44</v>
      </c>
      <c r="B62" s="70"/>
      <c r="C62" s="70"/>
      <c r="D62" s="70"/>
      <c r="E62" s="70"/>
      <c r="F62" s="32">
        <v>621821.59</v>
      </c>
      <c r="G62" s="33" t="s">
        <v>45</v>
      </c>
      <c r="H62" s="34">
        <v>201800010008207</v>
      </c>
      <c r="I62" s="35">
        <v>45323</v>
      </c>
      <c r="J62" s="35">
        <v>45323</v>
      </c>
      <c r="K62" s="33" t="s">
        <v>46</v>
      </c>
      <c r="L62" s="71" t="s">
        <v>47</v>
      </c>
      <c r="M62" s="72"/>
      <c r="N62" s="72"/>
      <c r="O62" s="72"/>
      <c r="P62" s="36"/>
      <c r="Q62" s="28"/>
      <c r="R62" s="28"/>
      <c r="S62" s="28"/>
      <c r="T62" s="28"/>
      <c r="U62" s="28"/>
      <c r="V62" s="28"/>
      <c r="W62" s="3"/>
      <c r="X62" s="3"/>
      <c r="Y62" s="3"/>
      <c r="Z62" s="3"/>
      <c r="AA62" s="3"/>
      <c r="AB62" s="3"/>
      <c r="AC62" s="3"/>
      <c r="AD62" s="3"/>
    </row>
    <row r="63" spans="1:30" ht="38.25" customHeight="1" x14ac:dyDescent="0.35">
      <c r="A63" s="70" t="s">
        <v>44</v>
      </c>
      <c r="B63" s="70"/>
      <c r="C63" s="70"/>
      <c r="D63" s="70"/>
      <c r="E63" s="70"/>
      <c r="F63" s="32">
        <f>590831.53-F64</f>
        <v>526417.57000000007</v>
      </c>
      <c r="G63" s="33" t="s">
        <v>45</v>
      </c>
      <c r="H63" s="34">
        <v>201800010008207</v>
      </c>
      <c r="I63" s="35">
        <v>45352</v>
      </c>
      <c r="J63" s="35">
        <v>45352</v>
      </c>
      <c r="K63" s="33" t="s">
        <v>46</v>
      </c>
      <c r="L63" s="71" t="e" cm="1">
        <f t="array" aca="1" ref="L63" ca="1">COMENTARIOCELULA(F63)</f>
        <v>#NAME?</v>
      </c>
      <c r="M63" s="72"/>
      <c r="N63" s="72"/>
      <c r="O63" s="72"/>
      <c r="P63" s="36"/>
      <c r="Q63" s="28"/>
      <c r="R63" s="28"/>
      <c r="S63" s="28"/>
      <c r="T63" s="28"/>
      <c r="U63" s="28"/>
      <c r="V63" s="28"/>
      <c r="W63" s="3"/>
      <c r="X63" s="3"/>
      <c r="Y63" s="3"/>
      <c r="Z63" s="3"/>
      <c r="AA63" s="3"/>
      <c r="AB63" s="3"/>
      <c r="AC63" s="3"/>
      <c r="AD63" s="3"/>
    </row>
    <row r="64" spans="1:30" ht="38.25" customHeight="1" x14ac:dyDescent="0.35">
      <c r="A64" s="70" t="s">
        <v>44</v>
      </c>
      <c r="B64" s="70"/>
      <c r="C64" s="70"/>
      <c r="D64" s="70"/>
      <c r="E64" s="70"/>
      <c r="F64" s="32">
        <v>64413.96</v>
      </c>
      <c r="G64" s="33" t="s">
        <v>45</v>
      </c>
      <c r="H64" s="34">
        <v>201800010008207</v>
      </c>
      <c r="I64" s="35">
        <v>45352</v>
      </c>
      <c r="J64" s="35">
        <v>45352</v>
      </c>
      <c r="K64" s="33" t="s">
        <v>46</v>
      </c>
      <c r="L64" s="71" t="e" cm="1">
        <f t="array" aca="1" ref="L64" ca="1">COMENTARIOCELULA(F64)</f>
        <v>#NAME?</v>
      </c>
      <c r="M64" s="72"/>
      <c r="N64" s="72"/>
      <c r="O64" s="72"/>
      <c r="P64" s="36"/>
      <c r="Q64" s="28"/>
      <c r="R64" s="28"/>
      <c r="S64" s="28"/>
      <c r="T64" s="28"/>
      <c r="U64" s="28"/>
      <c r="V64" s="28"/>
      <c r="W64" s="3"/>
      <c r="X64" s="3"/>
      <c r="Y64" s="3"/>
      <c r="Z64" s="3"/>
      <c r="AA64" s="3"/>
      <c r="AB64" s="3"/>
      <c r="AC64" s="3"/>
      <c r="AD64" s="3"/>
    </row>
    <row r="65" spans="1:30" ht="38.25" customHeight="1" x14ac:dyDescent="0.35">
      <c r="A65" s="70" t="s">
        <v>44</v>
      </c>
      <c r="B65" s="70"/>
      <c r="C65" s="70"/>
      <c r="D65" s="70"/>
      <c r="E65" s="70"/>
      <c r="F65" s="32">
        <v>750000</v>
      </c>
      <c r="G65" s="33" t="s">
        <v>45</v>
      </c>
      <c r="H65" s="34">
        <v>201800010008207</v>
      </c>
      <c r="I65" s="35">
        <v>45383</v>
      </c>
      <c r="J65" s="35">
        <v>45383</v>
      </c>
      <c r="K65" s="33" t="s">
        <v>46</v>
      </c>
      <c r="L65" s="71" t="e" cm="1">
        <f t="array" aca="1" ref="L65" ca="1">COMENTARIOCELULA(F65)</f>
        <v>#NAME?</v>
      </c>
      <c r="M65" s="72"/>
      <c r="N65" s="72"/>
      <c r="O65" s="72"/>
      <c r="P65" s="36"/>
      <c r="Q65" s="28"/>
      <c r="R65" s="28"/>
      <c r="S65" s="28"/>
      <c r="T65" s="28"/>
      <c r="U65" s="28"/>
      <c r="V65" s="28"/>
      <c r="W65" s="3"/>
      <c r="X65" s="3"/>
      <c r="Y65" s="3"/>
      <c r="Z65" s="3"/>
      <c r="AA65" s="3"/>
      <c r="AB65" s="3"/>
      <c r="AC65" s="3"/>
      <c r="AD65" s="3"/>
    </row>
    <row r="66" spans="1:30" ht="38.25" hidden="1" customHeight="1" x14ac:dyDescent="0.35">
      <c r="A66" s="70" t="s">
        <v>44</v>
      </c>
      <c r="B66" s="70"/>
      <c r="C66" s="70"/>
      <c r="D66" s="70"/>
      <c r="E66" s="70"/>
      <c r="F66" s="37">
        <v>750000</v>
      </c>
      <c r="G66" s="33" t="s">
        <v>45</v>
      </c>
      <c r="H66" s="34">
        <v>201800010008207</v>
      </c>
      <c r="I66" s="35">
        <v>45413</v>
      </c>
      <c r="J66" s="35">
        <v>45413</v>
      </c>
      <c r="K66" s="38" t="s">
        <v>46</v>
      </c>
      <c r="L66" s="73" t="e" cm="1">
        <f t="array" aca="1" ref="L66" ca="1">COMENTARIOCELULA(F66)</f>
        <v>#NAME?</v>
      </c>
      <c r="M66" s="74"/>
      <c r="N66" s="74"/>
      <c r="O66" s="74"/>
      <c r="P66" s="36"/>
      <c r="Q66" s="28"/>
      <c r="R66" s="28"/>
      <c r="S66" s="28"/>
      <c r="T66" s="28"/>
      <c r="U66" s="28"/>
      <c r="V66" s="28"/>
      <c r="W66" s="3"/>
      <c r="X66" s="3"/>
      <c r="Y66" s="3"/>
      <c r="Z66" s="3"/>
      <c r="AA66" s="3"/>
      <c r="AB66" s="3"/>
      <c r="AC66" s="3"/>
      <c r="AD66" s="3"/>
    </row>
    <row r="67" spans="1:30" ht="38.25" hidden="1" customHeight="1" x14ac:dyDescent="0.35">
      <c r="A67" s="70" t="s">
        <v>44</v>
      </c>
      <c r="B67" s="70"/>
      <c r="C67" s="70"/>
      <c r="D67" s="70"/>
      <c r="E67" s="70"/>
      <c r="F67" s="37">
        <v>750000</v>
      </c>
      <c r="G67" s="33" t="s">
        <v>45</v>
      </c>
      <c r="H67" s="34">
        <v>201800010008207</v>
      </c>
      <c r="I67" s="35">
        <v>45444</v>
      </c>
      <c r="J67" s="35">
        <v>45444</v>
      </c>
      <c r="K67" s="38" t="s">
        <v>46</v>
      </c>
      <c r="L67" s="73" t="e" cm="1">
        <f t="array" aca="1" ref="L67" ca="1">COMENTARIOCELULA(F67)</f>
        <v>#NAME?</v>
      </c>
      <c r="M67" s="74"/>
      <c r="N67" s="74"/>
      <c r="O67" s="74"/>
      <c r="P67" s="36"/>
      <c r="Q67" s="28"/>
      <c r="R67" s="28"/>
      <c r="S67" s="28"/>
      <c r="T67" s="28"/>
      <c r="U67" s="28"/>
      <c r="V67" s="28"/>
      <c r="W67" s="3"/>
      <c r="X67" s="3"/>
      <c r="Y67" s="3"/>
      <c r="Z67" s="3"/>
      <c r="AA67" s="3"/>
      <c r="AB67" s="3"/>
      <c r="AC67" s="3"/>
      <c r="AD67" s="3"/>
    </row>
    <row r="68" spans="1:30" ht="38.25" hidden="1" customHeight="1" x14ac:dyDescent="0.35">
      <c r="A68" s="70" t="s">
        <v>44</v>
      </c>
      <c r="B68" s="70"/>
      <c r="C68" s="70"/>
      <c r="D68" s="70"/>
      <c r="E68" s="70"/>
      <c r="F68" s="37">
        <v>750000</v>
      </c>
      <c r="G68" s="33" t="s">
        <v>45</v>
      </c>
      <c r="H68" s="34">
        <v>201800010008207</v>
      </c>
      <c r="I68" s="35">
        <v>45474</v>
      </c>
      <c r="J68" s="35">
        <v>45474</v>
      </c>
      <c r="K68" s="38" t="s">
        <v>46</v>
      </c>
      <c r="L68" s="73" t="e" cm="1">
        <f t="array" aca="1" ref="L68" ca="1">COMENTARIOCELULA(F68)</f>
        <v>#NAME?</v>
      </c>
      <c r="M68" s="74"/>
      <c r="N68" s="74"/>
      <c r="O68" s="74"/>
      <c r="P68" s="36"/>
      <c r="Q68" s="28"/>
      <c r="R68" s="28"/>
      <c r="S68" s="28"/>
      <c r="T68" s="28"/>
      <c r="U68" s="28"/>
      <c r="V68" s="28"/>
      <c r="W68" s="3"/>
      <c r="X68" s="3"/>
      <c r="Y68" s="3"/>
      <c r="Z68" s="3"/>
      <c r="AA68" s="3"/>
      <c r="AB68" s="3"/>
      <c r="AC68" s="3"/>
      <c r="AD68" s="3"/>
    </row>
    <row r="69" spans="1:30" ht="38.25" hidden="1" customHeight="1" x14ac:dyDescent="0.35">
      <c r="A69" s="70" t="s">
        <v>44</v>
      </c>
      <c r="B69" s="70"/>
      <c r="C69" s="70"/>
      <c r="D69" s="70"/>
      <c r="E69" s="70"/>
      <c r="F69" s="37">
        <v>750000</v>
      </c>
      <c r="G69" s="33" t="s">
        <v>45</v>
      </c>
      <c r="H69" s="34">
        <v>201800010008207</v>
      </c>
      <c r="I69" s="35">
        <v>45505</v>
      </c>
      <c r="J69" s="35">
        <v>45505</v>
      </c>
      <c r="K69" s="38" t="s">
        <v>46</v>
      </c>
      <c r="L69" s="73" t="e" cm="1">
        <f t="array" aca="1" ref="L69" ca="1">COMENTARIOCELULA(F69)</f>
        <v>#NAME?</v>
      </c>
      <c r="M69" s="74"/>
      <c r="N69" s="74"/>
      <c r="O69" s="74"/>
      <c r="P69" s="36"/>
      <c r="Q69" s="28"/>
      <c r="R69" s="28"/>
      <c r="S69" s="28"/>
      <c r="T69" s="28"/>
      <c r="U69" s="28"/>
      <c r="V69" s="28"/>
      <c r="W69" s="3"/>
      <c r="X69" s="3"/>
      <c r="Y69" s="3"/>
      <c r="Z69" s="3"/>
      <c r="AA69" s="3"/>
      <c r="AB69" s="3"/>
      <c r="AC69" s="3"/>
      <c r="AD69" s="3"/>
    </row>
    <row r="70" spans="1:30" ht="38.25" hidden="1" customHeight="1" x14ac:dyDescent="0.35">
      <c r="A70" s="70" t="s">
        <v>44</v>
      </c>
      <c r="B70" s="70"/>
      <c r="C70" s="70"/>
      <c r="D70" s="70"/>
      <c r="E70" s="70"/>
      <c r="F70" s="37">
        <v>750000</v>
      </c>
      <c r="G70" s="33" t="s">
        <v>45</v>
      </c>
      <c r="H70" s="34">
        <v>201800010008207</v>
      </c>
      <c r="I70" s="35">
        <v>45536</v>
      </c>
      <c r="J70" s="35">
        <v>45536</v>
      </c>
      <c r="K70" s="38" t="s">
        <v>46</v>
      </c>
      <c r="L70" s="73" t="e" cm="1">
        <f t="array" aca="1" ref="L70" ca="1">COMENTARIOCELULA(F70)</f>
        <v>#NAME?</v>
      </c>
      <c r="M70" s="74"/>
      <c r="N70" s="74"/>
      <c r="O70" s="74"/>
      <c r="P70" s="36"/>
      <c r="Q70" s="28"/>
      <c r="R70" s="28"/>
      <c r="S70" s="28"/>
      <c r="T70" s="28"/>
      <c r="U70" s="28"/>
      <c r="V70" s="28"/>
      <c r="W70" s="3"/>
      <c r="X70" s="3"/>
      <c r="Y70" s="3"/>
      <c r="Z70" s="3"/>
      <c r="AA70" s="3"/>
      <c r="AB70" s="3"/>
      <c r="AC70" s="3"/>
      <c r="AD70" s="3"/>
    </row>
    <row r="71" spans="1:30" ht="38.25" hidden="1" customHeight="1" x14ac:dyDescent="0.35">
      <c r="A71" s="70" t="s">
        <v>44</v>
      </c>
      <c r="B71" s="70"/>
      <c r="C71" s="70"/>
      <c r="D71" s="70"/>
      <c r="E71" s="70"/>
      <c r="F71" s="37">
        <v>750000</v>
      </c>
      <c r="G71" s="33" t="s">
        <v>45</v>
      </c>
      <c r="H71" s="34">
        <v>201800010008207</v>
      </c>
      <c r="I71" s="35">
        <v>45566</v>
      </c>
      <c r="J71" s="35">
        <v>45566</v>
      </c>
      <c r="K71" s="38" t="s">
        <v>46</v>
      </c>
      <c r="L71" s="73" t="e" cm="1">
        <f t="array" aca="1" ref="L71" ca="1">COMENTARIOCELULA(F71)</f>
        <v>#NAME?</v>
      </c>
      <c r="M71" s="74"/>
      <c r="N71" s="74"/>
      <c r="O71" s="74"/>
      <c r="P71" s="36"/>
      <c r="Q71" s="28"/>
      <c r="R71" s="28"/>
      <c r="S71" s="28"/>
      <c r="T71" s="28"/>
      <c r="U71" s="28"/>
      <c r="V71" s="28"/>
      <c r="W71" s="3"/>
      <c r="X71" s="3"/>
      <c r="Y71" s="3"/>
      <c r="Z71" s="3"/>
      <c r="AA71" s="3"/>
      <c r="AB71" s="3"/>
      <c r="AC71" s="3"/>
      <c r="AD71" s="3"/>
    </row>
    <row r="72" spans="1:30" ht="38.25" hidden="1" customHeight="1" x14ac:dyDescent="0.35">
      <c r="A72" s="70" t="s">
        <v>48</v>
      </c>
      <c r="B72" s="70"/>
      <c r="C72" s="70"/>
      <c r="D72" s="70"/>
      <c r="E72" s="70"/>
      <c r="F72" s="37">
        <v>750000</v>
      </c>
      <c r="G72" s="33" t="s">
        <v>45</v>
      </c>
      <c r="H72" s="34">
        <v>201800010008207</v>
      </c>
      <c r="I72" s="35">
        <v>45597</v>
      </c>
      <c r="J72" s="35">
        <v>45597</v>
      </c>
      <c r="K72" s="38" t="s">
        <v>46</v>
      </c>
      <c r="L72" s="73" t="e" cm="1">
        <f t="array" aca="1" ref="L72" ca="1">COMENTARIOCELULA(F72)</f>
        <v>#NAME?</v>
      </c>
      <c r="M72" s="74"/>
      <c r="N72" s="74"/>
      <c r="O72" s="74"/>
      <c r="P72" s="36"/>
      <c r="Q72" s="28"/>
      <c r="R72" s="28"/>
      <c r="S72" s="28"/>
      <c r="T72" s="28"/>
      <c r="U72" s="28"/>
      <c r="V72" s="28"/>
      <c r="W72" s="3"/>
      <c r="X72" s="3"/>
      <c r="Y72" s="3"/>
      <c r="Z72" s="3"/>
      <c r="AA72" s="3"/>
      <c r="AB72" s="3"/>
      <c r="AC72" s="3"/>
      <c r="AD72" s="3"/>
    </row>
    <row r="73" spans="1:30" ht="38.25" hidden="1" customHeight="1" x14ac:dyDescent="0.35">
      <c r="A73" s="70" t="s">
        <v>48</v>
      </c>
      <c r="B73" s="70"/>
      <c r="C73" s="70"/>
      <c r="D73" s="70"/>
      <c r="E73" s="70"/>
      <c r="F73" s="37">
        <v>750000</v>
      </c>
      <c r="G73" s="33" t="s">
        <v>45</v>
      </c>
      <c r="H73" s="34">
        <v>201800010008207</v>
      </c>
      <c r="I73" s="35">
        <v>45627</v>
      </c>
      <c r="J73" s="35">
        <v>45627</v>
      </c>
      <c r="K73" s="38" t="s">
        <v>46</v>
      </c>
      <c r="L73" s="73" t="e" cm="1">
        <f t="array" aca="1" ref="L73" ca="1">COMENTARIOCELULA(F73)</f>
        <v>#NAME?</v>
      </c>
      <c r="M73" s="74"/>
      <c r="N73" s="74"/>
      <c r="O73" s="74"/>
      <c r="P73" s="36"/>
      <c r="Q73" s="28"/>
      <c r="R73" s="28"/>
      <c r="S73" s="28"/>
      <c r="T73" s="28"/>
      <c r="U73" s="28"/>
      <c r="V73" s="28"/>
      <c r="W73" s="3"/>
      <c r="X73" s="3"/>
      <c r="Y73" s="3"/>
      <c r="Z73" s="3"/>
      <c r="AA73" s="3"/>
      <c r="AB73" s="3"/>
      <c r="AC73" s="3"/>
      <c r="AD73" s="3"/>
    </row>
    <row r="74" spans="1:30" ht="15" customHeight="1" x14ac:dyDescent="0.35">
      <c r="A74" s="70" t="s">
        <v>49</v>
      </c>
      <c r="B74" s="70"/>
      <c r="C74" s="70"/>
      <c r="D74" s="70"/>
      <c r="E74" s="70"/>
      <c r="F74" s="39"/>
      <c r="G74" s="33" t="s">
        <v>45</v>
      </c>
      <c r="H74" s="33"/>
      <c r="I74" s="35"/>
      <c r="J74" s="35"/>
      <c r="K74" s="33"/>
      <c r="L74" s="71" t="e" cm="1">
        <f t="array" aca="1" ref="L74" ca="1">COMENTARIOCELULA(F74)</f>
        <v>#NAME?</v>
      </c>
      <c r="M74" s="72"/>
      <c r="N74" s="72"/>
      <c r="O74" s="72"/>
      <c r="P74" s="36"/>
      <c r="Q74" s="28"/>
      <c r="R74" s="28"/>
      <c r="S74" s="28"/>
      <c r="T74" s="28"/>
      <c r="U74" s="28"/>
      <c r="V74" s="28"/>
      <c r="W74" s="3"/>
      <c r="X74" s="3"/>
      <c r="Y74" s="3"/>
      <c r="Z74" s="3"/>
      <c r="AA74" s="3"/>
      <c r="AB74" s="3"/>
      <c r="AC74" s="3"/>
      <c r="AD74" s="3"/>
    </row>
    <row r="75" spans="1:30" ht="39" customHeight="1" x14ac:dyDescent="0.35">
      <c r="A75" s="70" t="s">
        <v>50</v>
      </c>
      <c r="B75" s="70"/>
      <c r="C75" s="70"/>
      <c r="D75" s="70"/>
      <c r="E75" s="70"/>
      <c r="F75" s="40">
        <v>22680.58</v>
      </c>
      <c r="G75" s="33" t="s">
        <v>45</v>
      </c>
      <c r="H75" s="34">
        <v>201800010008207</v>
      </c>
      <c r="I75" s="35">
        <v>45292</v>
      </c>
      <c r="J75" s="35">
        <v>45292</v>
      </c>
      <c r="K75" s="33"/>
      <c r="L75" s="71" t="e" cm="1">
        <f t="array" aca="1" ref="L75" ca="1">COMENTARIOCELULA(F75)</f>
        <v>#NAME?</v>
      </c>
      <c r="M75" s="72"/>
      <c r="N75" s="72"/>
      <c r="O75" s="72"/>
      <c r="P75" s="36"/>
      <c r="Q75" s="28"/>
      <c r="R75" s="28"/>
      <c r="S75" s="28"/>
      <c r="T75" s="28"/>
      <c r="U75" s="28"/>
      <c r="V75" s="28"/>
      <c r="W75" s="3"/>
      <c r="X75" s="3"/>
      <c r="Y75" s="3"/>
      <c r="Z75" s="3"/>
      <c r="AA75" s="3"/>
      <c r="AB75" s="3"/>
      <c r="AC75" s="3"/>
      <c r="AD75" s="3"/>
    </row>
    <row r="76" spans="1:30" ht="39" customHeight="1" x14ac:dyDescent="0.35">
      <c r="A76" s="70" t="s">
        <v>50</v>
      </c>
      <c r="B76" s="70"/>
      <c r="C76" s="70"/>
      <c r="D76" s="70"/>
      <c r="E76" s="70"/>
      <c r="F76" s="41">
        <v>33786.720000000001</v>
      </c>
      <c r="G76" s="33" t="s">
        <v>45</v>
      </c>
      <c r="H76" s="34">
        <v>201800010008207</v>
      </c>
      <c r="I76" s="35">
        <v>45323</v>
      </c>
      <c r="J76" s="35">
        <v>45323</v>
      </c>
      <c r="K76" s="33"/>
      <c r="L76" s="71" t="e" cm="1">
        <f t="array" aca="1" ref="L76" ca="1">COMENTARIOCELULA(F76)</f>
        <v>#NAME?</v>
      </c>
      <c r="M76" s="72"/>
      <c r="N76" s="72"/>
      <c r="O76" s="72"/>
      <c r="P76" s="36"/>
      <c r="Q76" s="28"/>
      <c r="R76" s="28"/>
      <c r="S76" s="28"/>
      <c r="T76" s="28"/>
      <c r="U76" s="28"/>
      <c r="V76" s="28"/>
      <c r="W76" s="3"/>
      <c r="X76" s="3"/>
      <c r="Y76" s="3"/>
      <c r="Z76" s="3"/>
      <c r="AA76" s="3"/>
      <c r="AB76" s="3"/>
      <c r="AC76" s="3"/>
      <c r="AD76" s="3"/>
    </row>
    <row r="77" spans="1:30" ht="39" customHeight="1" x14ac:dyDescent="0.35">
      <c r="A77" s="70" t="s">
        <v>50</v>
      </c>
      <c r="B77" s="70"/>
      <c r="C77" s="70"/>
      <c r="D77" s="70"/>
      <c r="E77" s="70"/>
      <c r="F77" s="41">
        <v>63629.91</v>
      </c>
      <c r="G77" s="33" t="s">
        <v>45</v>
      </c>
      <c r="H77" s="34">
        <v>201800010008207</v>
      </c>
      <c r="I77" s="35">
        <v>45352</v>
      </c>
      <c r="J77" s="35">
        <v>45352</v>
      </c>
      <c r="K77" s="33"/>
      <c r="L77" s="71" t="e" cm="1">
        <f t="array" aca="1" ref="L77" ca="1">COMENTARIOCELULA(F77)</f>
        <v>#NAME?</v>
      </c>
      <c r="M77" s="72"/>
      <c r="N77" s="72"/>
      <c r="O77" s="72"/>
      <c r="P77" s="36"/>
      <c r="Q77" s="28"/>
      <c r="R77" s="28"/>
      <c r="S77" s="28"/>
      <c r="T77" s="28"/>
      <c r="U77" s="28"/>
      <c r="V77" s="28"/>
      <c r="W77" s="3"/>
      <c r="X77" s="3"/>
      <c r="Y77" s="3"/>
      <c r="Z77" s="3"/>
      <c r="AA77" s="3"/>
      <c r="AB77" s="3"/>
      <c r="AC77" s="3"/>
      <c r="AD77" s="3"/>
    </row>
    <row r="78" spans="1:30" ht="38.25" customHeight="1" x14ac:dyDescent="0.35">
      <c r="A78" s="70" t="s">
        <v>51</v>
      </c>
      <c r="B78" s="70"/>
      <c r="C78" s="70"/>
      <c r="D78" s="70"/>
      <c r="E78" s="70"/>
      <c r="F78" s="32">
        <f>39735.75+482.48</f>
        <v>40218.230000000003</v>
      </c>
      <c r="G78" s="33" t="s">
        <v>52</v>
      </c>
      <c r="H78" s="34">
        <v>201800010008207</v>
      </c>
      <c r="I78" s="35">
        <v>45292</v>
      </c>
      <c r="J78" s="35">
        <v>45292</v>
      </c>
      <c r="K78" s="33" t="s">
        <v>46</v>
      </c>
      <c r="L78" s="71" t="e" cm="1">
        <f t="array" aca="1" ref="L78" ca="1">COMENTARIOCELULA(F78)</f>
        <v>#NAME?</v>
      </c>
      <c r="M78" s="72"/>
      <c r="N78" s="72"/>
      <c r="O78" s="72"/>
      <c r="P78" s="36"/>
      <c r="Q78" s="28"/>
      <c r="R78" s="28"/>
      <c r="S78" s="28"/>
      <c r="T78" s="28"/>
      <c r="U78" s="28"/>
      <c r="V78" s="28"/>
      <c r="W78" s="3"/>
      <c r="X78" s="3"/>
      <c r="Y78" s="3"/>
      <c r="Z78" s="3"/>
      <c r="AA78" s="3"/>
      <c r="AB78" s="3"/>
      <c r="AC78" s="3"/>
      <c r="AD78" s="3"/>
    </row>
    <row r="79" spans="1:30" ht="38.25" customHeight="1" x14ac:dyDescent="0.35">
      <c r="A79" s="70" t="s">
        <v>51</v>
      </c>
      <c r="B79" s="70"/>
      <c r="C79" s="70"/>
      <c r="D79" s="70"/>
      <c r="E79" s="70"/>
      <c r="F79" s="32">
        <f>44316.07+538.41</f>
        <v>44854.48</v>
      </c>
      <c r="G79" s="33" t="s">
        <v>52</v>
      </c>
      <c r="H79" s="34">
        <v>201800010008207</v>
      </c>
      <c r="I79" s="35">
        <v>45323</v>
      </c>
      <c r="J79" s="35">
        <v>45323</v>
      </c>
      <c r="K79" s="33" t="s">
        <v>46</v>
      </c>
      <c r="L79" s="71" t="e" cm="1">
        <f t="array" aca="1" ref="L79" ca="1">COMENTARIOCELULA(F79)</f>
        <v>#NAME?</v>
      </c>
      <c r="M79" s="72"/>
      <c r="N79" s="72"/>
      <c r="O79" s="72"/>
      <c r="P79" s="36"/>
      <c r="Q79" s="28"/>
      <c r="R79" s="28"/>
      <c r="S79" s="28"/>
      <c r="T79" s="28"/>
      <c r="U79" s="28"/>
      <c r="V79" s="28"/>
      <c r="W79" s="3"/>
      <c r="X79" s="3"/>
      <c r="Y79" s="3"/>
      <c r="Z79" s="3"/>
      <c r="AA79" s="3"/>
      <c r="AB79" s="3"/>
      <c r="AC79" s="3"/>
      <c r="AD79" s="3"/>
    </row>
    <row r="80" spans="1:30" ht="38.25" customHeight="1" x14ac:dyDescent="0.35">
      <c r="A80" s="70" t="s">
        <v>51</v>
      </c>
      <c r="B80" s="70"/>
      <c r="C80" s="70"/>
      <c r="D80" s="70"/>
      <c r="E80" s="70"/>
      <c r="F80" s="32">
        <f>(29169.52+347.88)</f>
        <v>29517.4</v>
      </c>
      <c r="G80" s="33" t="s">
        <v>52</v>
      </c>
      <c r="H80" s="34">
        <v>201800010008207</v>
      </c>
      <c r="I80" s="35">
        <v>45352</v>
      </c>
      <c r="J80" s="35">
        <v>45352</v>
      </c>
      <c r="K80" s="33" t="s">
        <v>46</v>
      </c>
      <c r="L80" s="71" t="e" cm="1">
        <f t="array" aca="1" ref="L80" ca="1">COMENTARIOCELULA(F80)</f>
        <v>#NAME?</v>
      </c>
      <c r="M80" s="72"/>
      <c r="N80" s="72"/>
      <c r="O80" s="72"/>
      <c r="P80" s="36"/>
      <c r="Q80" s="28"/>
      <c r="R80" s="28"/>
      <c r="S80" s="28"/>
      <c r="T80" s="28"/>
      <c r="U80" s="28"/>
      <c r="V80" s="28"/>
      <c r="W80" s="3"/>
      <c r="X80" s="3"/>
      <c r="Y80" s="3"/>
      <c r="Z80" s="3"/>
      <c r="AA80" s="3"/>
      <c r="AB80" s="3"/>
      <c r="AC80" s="3"/>
      <c r="AD80" s="3"/>
    </row>
    <row r="81" spans="1:30" ht="38.25" customHeight="1" x14ac:dyDescent="0.35">
      <c r="A81" s="70" t="s">
        <v>51</v>
      </c>
      <c r="B81" s="70"/>
      <c r="C81" s="70"/>
      <c r="D81" s="70"/>
      <c r="E81" s="70"/>
      <c r="F81" s="32">
        <v>50000</v>
      </c>
      <c r="G81" s="33" t="s">
        <v>52</v>
      </c>
      <c r="H81" s="34">
        <v>201800010008207</v>
      </c>
      <c r="I81" s="35">
        <v>45383</v>
      </c>
      <c r="J81" s="35">
        <v>45383</v>
      </c>
      <c r="K81" s="33" t="s">
        <v>46</v>
      </c>
      <c r="L81" s="71" t="e" cm="1">
        <f t="array" aca="1" ref="L81" ca="1">COMENTARIOCELULA(F81)</f>
        <v>#NAME?</v>
      </c>
      <c r="M81" s="72"/>
      <c r="N81" s="72"/>
      <c r="O81" s="72"/>
      <c r="P81" s="36"/>
      <c r="Q81" s="28"/>
      <c r="R81" s="28"/>
      <c r="S81" s="28"/>
      <c r="T81" s="28"/>
      <c r="U81" s="28"/>
      <c r="V81" s="28"/>
      <c r="W81" s="3"/>
      <c r="X81" s="3"/>
      <c r="Y81" s="3"/>
      <c r="Z81" s="3"/>
      <c r="AA81" s="3"/>
      <c r="AB81" s="3"/>
      <c r="AC81" s="3"/>
      <c r="AD81" s="3"/>
    </row>
    <row r="82" spans="1:30" ht="38.25" hidden="1" customHeight="1" x14ac:dyDescent="0.35">
      <c r="A82" s="70" t="s">
        <v>51</v>
      </c>
      <c r="B82" s="70"/>
      <c r="C82" s="70"/>
      <c r="D82" s="70"/>
      <c r="E82" s="70"/>
      <c r="F82" s="37">
        <v>50000</v>
      </c>
      <c r="G82" s="33" t="s">
        <v>52</v>
      </c>
      <c r="H82" s="34">
        <v>201800010008207</v>
      </c>
      <c r="I82" s="35">
        <v>45413</v>
      </c>
      <c r="J82" s="35">
        <v>45413</v>
      </c>
      <c r="K82" s="38" t="s">
        <v>46</v>
      </c>
      <c r="L82" s="73" t="e" cm="1">
        <f t="array" aca="1" ref="L82" ca="1">COMENTARIOCELULA(F82)</f>
        <v>#NAME?</v>
      </c>
      <c r="M82" s="74"/>
      <c r="N82" s="74"/>
      <c r="O82" s="74"/>
      <c r="P82" s="36"/>
      <c r="Q82" s="28"/>
      <c r="R82" s="28"/>
      <c r="S82" s="28"/>
      <c r="T82" s="28"/>
      <c r="U82" s="28"/>
      <c r="V82" s="28"/>
      <c r="W82" s="3"/>
      <c r="X82" s="3"/>
      <c r="Y82" s="3"/>
      <c r="Z82" s="3"/>
      <c r="AA82" s="3"/>
      <c r="AB82" s="3"/>
      <c r="AC82" s="3"/>
      <c r="AD82" s="3"/>
    </row>
    <row r="83" spans="1:30" ht="38.25" hidden="1" customHeight="1" x14ac:dyDescent="0.35">
      <c r="A83" s="70" t="s">
        <v>51</v>
      </c>
      <c r="B83" s="70"/>
      <c r="C83" s="70"/>
      <c r="D83" s="70"/>
      <c r="E83" s="70"/>
      <c r="F83" s="37">
        <v>50000</v>
      </c>
      <c r="G83" s="33" t="s">
        <v>52</v>
      </c>
      <c r="H83" s="34">
        <v>201800010008207</v>
      </c>
      <c r="I83" s="35">
        <v>45444</v>
      </c>
      <c r="J83" s="35">
        <v>45444</v>
      </c>
      <c r="K83" s="38" t="s">
        <v>46</v>
      </c>
      <c r="L83" s="73" t="e" cm="1">
        <f t="array" aca="1" ref="L83" ca="1">COMENTARIOCELULA(F83)</f>
        <v>#NAME?</v>
      </c>
      <c r="M83" s="74"/>
      <c r="N83" s="74"/>
      <c r="O83" s="74"/>
      <c r="P83" s="36"/>
      <c r="Q83" s="28"/>
      <c r="R83" s="28"/>
      <c r="S83" s="28"/>
      <c r="T83" s="28"/>
      <c r="U83" s="28"/>
      <c r="V83" s="28"/>
      <c r="W83" s="3"/>
      <c r="X83" s="3"/>
      <c r="Y83" s="3"/>
      <c r="Z83" s="3"/>
      <c r="AA83" s="3"/>
      <c r="AB83" s="3"/>
      <c r="AC83" s="3"/>
      <c r="AD83" s="3"/>
    </row>
    <row r="84" spans="1:30" ht="38.25" hidden="1" customHeight="1" x14ac:dyDescent="0.35">
      <c r="A84" s="70" t="s">
        <v>51</v>
      </c>
      <c r="B84" s="70"/>
      <c r="C84" s="70"/>
      <c r="D84" s="70"/>
      <c r="E84" s="70"/>
      <c r="F84" s="37">
        <v>50000</v>
      </c>
      <c r="G84" s="33" t="s">
        <v>52</v>
      </c>
      <c r="H84" s="34">
        <v>201800010008207</v>
      </c>
      <c r="I84" s="35">
        <v>45474</v>
      </c>
      <c r="J84" s="35">
        <v>45474</v>
      </c>
      <c r="K84" s="38" t="s">
        <v>46</v>
      </c>
      <c r="L84" s="73" t="e" cm="1">
        <f t="array" aca="1" ref="L84" ca="1">COMENTARIOCELULA(F84)</f>
        <v>#NAME?</v>
      </c>
      <c r="M84" s="74"/>
      <c r="N84" s="74"/>
      <c r="O84" s="74"/>
      <c r="P84" s="36"/>
      <c r="Q84" s="28"/>
      <c r="R84" s="28"/>
      <c r="S84" s="28"/>
      <c r="T84" s="28"/>
      <c r="U84" s="28"/>
      <c r="V84" s="28"/>
      <c r="W84" s="3"/>
      <c r="X84" s="3"/>
      <c r="Y84" s="3"/>
      <c r="Z84" s="3"/>
      <c r="AA84" s="3"/>
      <c r="AB84" s="3"/>
      <c r="AC84" s="3"/>
      <c r="AD84" s="3"/>
    </row>
    <row r="85" spans="1:30" ht="38.25" hidden="1" customHeight="1" x14ac:dyDescent="0.35">
      <c r="A85" s="70" t="s">
        <v>51</v>
      </c>
      <c r="B85" s="70"/>
      <c r="C85" s="70"/>
      <c r="D85" s="70"/>
      <c r="E85" s="70"/>
      <c r="F85" s="37">
        <v>50000</v>
      </c>
      <c r="G85" s="33" t="s">
        <v>52</v>
      </c>
      <c r="H85" s="34">
        <v>201800010008207</v>
      </c>
      <c r="I85" s="35">
        <v>45505</v>
      </c>
      <c r="J85" s="35">
        <v>45505</v>
      </c>
      <c r="K85" s="38" t="s">
        <v>46</v>
      </c>
      <c r="L85" s="73" t="e" cm="1">
        <f t="array" aca="1" ref="L85" ca="1">COMENTARIOCELULA(F85)</f>
        <v>#NAME?</v>
      </c>
      <c r="M85" s="74"/>
      <c r="N85" s="74"/>
      <c r="O85" s="74"/>
      <c r="P85" s="36"/>
      <c r="Q85" s="28"/>
      <c r="R85" s="28"/>
      <c r="S85" s="28"/>
      <c r="T85" s="28"/>
      <c r="U85" s="28"/>
      <c r="V85" s="28"/>
      <c r="W85" s="3"/>
      <c r="X85" s="3"/>
      <c r="Y85" s="3"/>
      <c r="Z85" s="3"/>
      <c r="AA85" s="3"/>
      <c r="AB85" s="3"/>
      <c r="AC85" s="3"/>
      <c r="AD85" s="3"/>
    </row>
    <row r="86" spans="1:30" ht="38.25" hidden="1" customHeight="1" x14ac:dyDescent="0.35">
      <c r="A86" s="70" t="s">
        <v>51</v>
      </c>
      <c r="B86" s="70"/>
      <c r="C86" s="70"/>
      <c r="D86" s="70"/>
      <c r="E86" s="70"/>
      <c r="F86" s="37">
        <v>50000</v>
      </c>
      <c r="G86" s="33" t="s">
        <v>52</v>
      </c>
      <c r="H86" s="34">
        <v>201800010008207</v>
      </c>
      <c r="I86" s="35">
        <v>45536</v>
      </c>
      <c r="J86" s="35">
        <v>45536</v>
      </c>
      <c r="K86" s="38" t="s">
        <v>46</v>
      </c>
      <c r="L86" s="73" t="e" cm="1">
        <f t="array" aca="1" ref="L86" ca="1">COMENTARIOCELULA(F86)</f>
        <v>#NAME?</v>
      </c>
      <c r="M86" s="74"/>
      <c r="N86" s="74"/>
      <c r="O86" s="74"/>
      <c r="P86" s="36"/>
      <c r="Q86" s="28"/>
      <c r="R86" s="28"/>
      <c r="S86" s="28"/>
      <c r="T86" s="28"/>
      <c r="U86" s="28"/>
      <c r="V86" s="28"/>
      <c r="W86" s="3"/>
      <c r="X86" s="3"/>
      <c r="Y86" s="3"/>
      <c r="Z86" s="3"/>
      <c r="AA86" s="3"/>
      <c r="AB86" s="3"/>
      <c r="AC86" s="3"/>
      <c r="AD86" s="3"/>
    </row>
    <row r="87" spans="1:30" ht="38.25" hidden="1" customHeight="1" x14ac:dyDescent="0.35">
      <c r="A87" s="70" t="s">
        <v>51</v>
      </c>
      <c r="B87" s="70"/>
      <c r="C87" s="70"/>
      <c r="D87" s="70"/>
      <c r="E87" s="70"/>
      <c r="F87" s="37">
        <v>50000</v>
      </c>
      <c r="G87" s="33" t="s">
        <v>52</v>
      </c>
      <c r="H87" s="34">
        <v>201800010008207</v>
      </c>
      <c r="I87" s="35">
        <v>45566</v>
      </c>
      <c r="J87" s="35">
        <v>45566</v>
      </c>
      <c r="K87" s="38" t="s">
        <v>46</v>
      </c>
      <c r="L87" s="73" t="e" cm="1">
        <f t="array" aca="1" ref="L87" ca="1">COMENTARIOCELULA(F87)</f>
        <v>#NAME?</v>
      </c>
      <c r="M87" s="74"/>
      <c r="N87" s="74"/>
      <c r="O87" s="74"/>
      <c r="P87" s="36"/>
      <c r="Q87" s="28"/>
      <c r="R87" s="28"/>
      <c r="S87" s="28"/>
      <c r="T87" s="28"/>
      <c r="U87" s="28"/>
      <c r="V87" s="28"/>
      <c r="W87" s="3"/>
      <c r="X87" s="3"/>
      <c r="Y87" s="3"/>
      <c r="Z87" s="3"/>
      <c r="AA87" s="3"/>
      <c r="AB87" s="3"/>
      <c r="AC87" s="3"/>
      <c r="AD87" s="3"/>
    </row>
    <row r="88" spans="1:30" ht="38.25" hidden="1" customHeight="1" x14ac:dyDescent="0.35">
      <c r="A88" s="70" t="s">
        <v>53</v>
      </c>
      <c r="B88" s="70"/>
      <c r="C88" s="70"/>
      <c r="D88" s="70"/>
      <c r="E88" s="70"/>
      <c r="F88" s="37">
        <v>50000</v>
      </c>
      <c r="G88" s="33" t="s">
        <v>52</v>
      </c>
      <c r="H88" s="34">
        <v>201800010008207</v>
      </c>
      <c r="I88" s="35">
        <v>45597</v>
      </c>
      <c r="J88" s="35">
        <v>45597</v>
      </c>
      <c r="K88" s="38" t="s">
        <v>46</v>
      </c>
      <c r="L88" s="73" t="e" cm="1">
        <f t="array" aca="1" ref="L88" ca="1">COMENTARIOCELULA(F88)</f>
        <v>#NAME?</v>
      </c>
      <c r="M88" s="74"/>
      <c r="N88" s="74"/>
      <c r="O88" s="74"/>
      <c r="P88" s="36"/>
      <c r="Q88" s="28"/>
      <c r="R88" s="28"/>
      <c r="S88" s="28"/>
      <c r="T88" s="28"/>
      <c r="U88" s="28"/>
      <c r="V88" s="28"/>
      <c r="W88" s="3"/>
      <c r="X88" s="3"/>
      <c r="Y88" s="3"/>
      <c r="Z88" s="3"/>
      <c r="AA88" s="3"/>
      <c r="AB88" s="3"/>
      <c r="AC88" s="3"/>
      <c r="AD88" s="3"/>
    </row>
    <row r="89" spans="1:30" ht="38.25" hidden="1" customHeight="1" x14ac:dyDescent="0.35">
      <c r="A89" s="70" t="s">
        <v>53</v>
      </c>
      <c r="B89" s="70"/>
      <c r="C89" s="70"/>
      <c r="D89" s="70"/>
      <c r="E89" s="70"/>
      <c r="F89" s="37">
        <v>50000</v>
      </c>
      <c r="G89" s="33" t="s">
        <v>52</v>
      </c>
      <c r="H89" s="34">
        <v>201800010008207</v>
      </c>
      <c r="I89" s="35">
        <v>45627</v>
      </c>
      <c r="J89" s="35">
        <v>45627</v>
      </c>
      <c r="K89" s="38" t="s">
        <v>46</v>
      </c>
      <c r="L89" s="73" t="e" cm="1">
        <f t="array" aca="1" ref="L89" ca="1">COMENTARIOCELULA(F89)</f>
        <v>#NAME?</v>
      </c>
      <c r="M89" s="74"/>
      <c r="N89" s="74"/>
      <c r="O89" s="74"/>
      <c r="P89" s="36"/>
      <c r="Q89" s="28"/>
      <c r="R89" s="28"/>
      <c r="S89" s="28"/>
      <c r="T89" s="28"/>
      <c r="U89" s="28"/>
      <c r="V89" s="28"/>
      <c r="W89" s="3"/>
      <c r="X89" s="3"/>
      <c r="Y89" s="3"/>
      <c r="Z89" s="3"/>
      <c r="AA89" s="3"/>
      <c r="AB89" s="3"/>
      <c r="AC89" s="3"/>
      <c r="AD89" s="3"/>
    </row>
    <row r="90" spans="1:30" ht="51" customHeight="1" x14ac:dyDescent="0.35">
      <c r="A90" s="70" t="s">
        <v>54</v>
      </c>
      <c r="B90" s="70"/>
      <c r="C90" s="70"/>
      <c r="D90" s="70"/>
      <c r="E90" s="70"/>
      <c r="F90" s="39"/>
      <c r="G90" s="33" t="s">
        <v>52</v>
      </c>
      <c r="H90" s="34">
        <v>202300010027073</v>
      </c>
      <c r="I90" s="33"/>
      <c r="J90" s="35"/>
      <c r="K90" s="33" t="s">
        <v>46</v>
      </c>
      <c r="L90" s="71" t="e" cm="1">
        <f t="array" aca="1" ref="L90" ca="1">COMENTARIOCELULA(F90)</f>
        <v>#NAME?</v>
      </c>
      <c r="M90" s="72"/>
      <c r="N90" s="72"/>
      <c r="O90" s="72"/>
      <c r="P90" s="36"/>
      <c r="Q90" s="28"/>
      <c r="R90" s="28"/>
      <c r="S90" s="28"/>
      <c r="T90" s="28"/>
      <c r="U90" s="28"/>
      <c r="V90" s="28"/>
      <c r="W90" s="3"/>
      <c r="X90" s="3"/>
      <c r="Y90" s="3"/>
      <c r="Z90" s="3"/>
      <c r="AA90" s="3"/>
      <c r="AB90" s="3"/>
      <c r="AC90" s="3"/>
      <c r="AD90" s="3"/>
    </row>
    <row r="91" spans="1:30" ht="25.5" customHeight="1" x14ac:dyDescent="0.35">
      <c r="A91" s="70" t="s">
        <v>55</v>
      </c>
      <c r="B91" s="70"/>
      <c r="C91" s="70"/>
      <c r="D91" s="70"/>
      <c r="E91" s="70"/>
      <c r="F91" s="39"/>
      <c r="G91" s="33" t="s">
        <v>52</v>
      </c>
      <c r="H91" s="34">
        <v>200900010015421</v>
      </c>
      <c r="I91" s="35"/>
      <c r="J91" s="35"/>
      <c r="K91" s="33" t="s">
        <v>46</v>
      </c>
      <c r="L91" s="71" t="e" cm="1">
        <f t="array" aca="1" ref="L91" ca="1">COMENTARIOCELULA(F91)</f>
        <v>#NAME?</v>
      </c>
      <c r="M91" s="72"/>
      <c r="N91" s="72"/>
      <c r="O91" s="72"/>
      <c r="P91" s="36"/>
      <c r="Q91" s="28"/>
      <c r="R91" s="28"/>
      <c r="S91" s="28"/>
      <c r="T91" s="28"/>
      <c r="U91" s="28"/>
      <c r="V91" s="28"/>
      <c r="W91" s="3"/>
      <c r="X91" s="3"/>
      <c r="Y91" s="3"/>
      <c r="Z91" s="3"/>
      <c r="AA91" s="3"/>
      <c r="AB91" s="3"/>
      <c r="AC91" s="3"/>
      <c r="AD91" s="3"/>
    </row>
    <row r="92" spans="1:30" ht="25.5" customHeight="1" x14ac:dyDescent="0.35">
      <c r="A92" s="70" t="s">
        <v>56</v>
      </c>
      <c r="B92" s="70"/>
      <c r="C92" s="70"/>
      <c r="D92" s="70"/>
      <c r="E92" s="70"/>
      <c r="F92" s="42">
        <f>2737467.68+133862.62+118363.19</f>
        <v>2989693.49</v>
      </c>
      <c r="G92" s="43"/>
      <c r="H92" s="44">
        <v>200900010015421</v>
      </c>
      <c r="I92" s="35">
        <v>45292</v>
      </c>
      <c r="J92" s="35">
        <v>45292</v>
      </c>
      <c r="K92" s="43" t="s">
        <v>57</v>
      </c>
      <c r="L92" s="71" t="e" cm="1">
        <f t="array" aca="1" ref="L92" ca="1">COMENTARIOCELULA(F92)</f>
        <v>#NAME?</v>
      </c>
      <c r="M92" s="72"/>
      <c r="N92" s="72"/>
      <c r="O92" s="72"/>
      <c r="P92" s="36"/>
      <c r="Q92" s="28"/>
      <c r="R92" s="28"/>
      <c r="S92" s="28"/>
      <c r="T92" s="28"/>
      <c r="U92" s="28"/>
      <c r="V92" s="28"/>
      <c r="W92" s="3"/>
      <c r="X92" s="3"/>
      <c r="Y92" s="3"/>
      <c r="Z92" s="3"/>
      <c r="AA92" s="3"/>
      <c r="AB92" s="3"/>
      <c r="AC92" s="3"/>
      <c r="AD92" s="3"/>
    </row>
    <row r="93" spans="1:30" ht="25.5" customHeight="1" x14ac:dyDescent="0.35">
      <c r="A93" s="70" t="s">
        <v>56</v>
      </c>
      <c r="B93" s="70"/>
      <c r="C93" s="70"/>
      <c r="D93" s="70"/>
      <c r="E93" s="70"/>
      <c r="F93" s="42">
        <f>2220399.12-225014.53</f>
        <v>1995384.59</v>
      </c>
      <c r="G93" s="43"/>
      <c r="H93" s="44">
        <v>200900010015421</v>
      </c>
      <c r="I93" s="35">
        <v>45323</v>
      </c>
      <c r="J93" s="35">
        <v>45323</v>
      </c>
      <c r="K93" s="43" t="s">
        <v>57</v>
      </c>
      <c r="L93" s="71" t="e" cm="1">
        <f t="array" aca="1" ref="L93" ca="1">COMENTARIOCELULA(F93)</f>
        <v>#NAME?</v>
      </c>
      <c r="M93" s="72"/>
      <c r="N93" s="72"/>
      <c r="O93" s="72"/>
      <c r="P93" s="36"/>
      <c r="Q93" s="28"/>
      <c r="R93" s="28"/>
      <c r="S93" s="28"/>
      <c r="T93" s="28"/>
      <c r="U93" s="28"/>
      <c r="V93" s="28"/>
      <c r="W93" s="3"/>
      <c r="X93" s="3"/>
      <c r="Y93" s="3"/>
      <c r="Z93" s="3"/>
      <c r="AA93" s="3"/>
      <c r="AB93" s="3"/>
      <c r="AC93" s="3"/>
      <c r="AD93" s="3"/>
    </row>
    <row r="94" spans="1:30" ht="25.5" customHeight="1" x14ac:dyDescent="0.35">
      <c r="A94" s="70" t="s">
        <v>56</v>
      </c>
      <c r="B94" s="70"/>
      <c r="C94" s="70"/>
      <c r="D94" s="70"/>
      <c r="E94" s="70"/>
      <c r="F94" s="42"/>
      <c r="G94" s="43"/>
      <c r="H94" s="44"/>
      <c r="I94" s="45"/>
      <c r="J94" s="45"/>
      <c r="K94" s="43"/>
      <c r="L94" s="71" t="e" cm="1">
        <f t="array" aca="1" ref="L94" ca="1">COMENTARIOCELULA(F94)</f>
        <v>#NAME?</v>
      </c>
      <c r="M94" s="72"/>
      <c r="N94" s="72"/>
      <c r="O94" s="72"/>
      <c r="P94" s="36"/>
      <c r="Q94" s="28"/>
      <c r="R94" s="28"/>
      <c r="S94" s="28"/>
      <c r="T94" s="28"/>
      <c r="U94" s="28"/>
      <c r="V94" s="28"/>
      <c r="W94" s="3"/>
      <c r="X94" s="3"/>
      <c r="Y94" s="3"/>
      <c r="Z94" s="3"/>
      <c r="AA94" s="3"/>
      <c r="AB94" s="3"/>
      <c r="AC94" s="3"/>
      <c r="AD94" s="3"/>
    </row>
    <row r="95" spans="1:30" ht="15" customHeight="1" x14ac:dyDescent="0.35">
      <c r="A95" s="78" t="s">
        <v>58</v>
      </c>
      <c r="B95" s="78"/>
      <c r="C95" s="78"/>
      <c r="D95" s="78"/>
      <c r="E95" s="78"/>
      <c r="F95" s="46">
        <f>F60+F61+F62+F63+F64+F65+F75+F76+F77+F78+F79+F80+F81+F92+F93</f>
        <v>7865346.1500000004</v>
      </c>
      <c r="G95" s="47"/>
      <c r="H95" s="47"/>
      <c r="I95" s="47"/>
      <c r="J95" s="47"/>
      <c r="K95" s="47"/>
      <c r="L95" s="28"/>
      <c r="M95" s="28"/>
      <c r="N95" s="28"/>
      <c r="O95" s="28"/>
      <c r="P95" s="36"/>
      <c r="Q95" s="28"/>
      <c r="R95" s="28"/>
      <c r="S95" s="28"/>
      <c r="T95" s="28"/>
      <c r="U95" s="28"/>
      <c r="V95" s="28"/>
      <c r="W95" s="3"/>
      <c r="X95" s="3"/>
      <c r="Y95" s="3"/>
      <c r="Z95" s="3"/>
      <c r="AA95" s="3"/>
      <c r="AB95" s="3"/>
      <c r="AC95" s="3"/>
      <c r="AD95" s="3"/>
    </row>
    <row r="96" spans="1:30" ht="12.75" customHeight="1" x14ac:dyDescent="0.35">
      <c r="A96" s="75" t="s">
        <v>59</v>
      </c>
      <c r="B96" s="75"/>
      <c r="C96" s="75"/>
      <c r="D96" s="75"/>
      <c r="E96" s="75"/>
      <c r="F96" s="75"/>
      <c r="G96" s="75"/>
      <c r="H96" s="75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48"/>
      <c r="X96" s="48"/>
      <c r="Y96" s="48"/>
      <c r="Z96" s="48"/>
      <c r="AA96" s="48"/>
      <c r="AB96" s="48"/>
      <c r="AC96" s="48"/>
      <c r="AD96" s="48"/>
    </row>
    <row r="97" spans="1:30" ht="15" thickBot="1" x14ac:dyDescent="0.4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28"/>
      <c r="Q97" s="28"/>
      <c r="R97" s="28"/>
      <c r="S97" s="28"/>
      <c r="T97" s="28"/>
      <c r="U97" s="28"/>
      <c r="V97" s="28"/>
      <c r="W97" s="3"/>
      <c r="X97" s="3"/>
      <c r="Y97" s="3"/>
      <c r="Z97" s="3"/>
      <c r="AA97" s="3"/>
      <c r="AB97" s="3"/>
      <c r="AC97" s="3"/>
      <c r="AD97" s="3"/>
    </row>
    <row r="98" spans="1:30" ht="15.75" customHeight="1" thickBot="1" x14ac:dyDescent="0.4">
      <c r="A98" s="80" t="s">
        <v>60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"/>
      <c r="X98" s="3"/>
      <c r="Y98" s="3"/>
      <c r="Z98" s="3"/>
      <c r="AA98" s="3"/>
      <c r="AB98" s="3"/>
      <c r="AC98" s="3"/>
      <c r="AD98" s="3"/>
    </row>
    <row r="99" spans="1:30" ht="162.75" customHeight="1" thickBot="1" x14ac:dyDescent="0.4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"/>
      <c r="X99" s="3"/>
      <c r="Y99" s="3"/>
      <c r="Z99" s="3"/>
      <c r="AA99" s="3"/>
      <c r="AB99" s="3"/>
      <c r="AC99" s="3"/>
      <c r="AD99" s="3"/>
    </row>
    <row r="100" spans="1:30" x14ac:dyDescent="0.35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"/>
      <c r="X100" s="3"/>
      <c r="Y100" s="3"/>
      <c r="Z100" s="3"/>
      <c r="AA100" s="3"/>
      <c r="AB100" s="3"/>
      <c r="AC100" s="3"/>
      <c r="AD100" s="3"/>
    </row>
    <row r="101" spans="1:30" ht="15" customHeight="1" x14ac:dyDescent="0.35">
      <c r="A101" s="75" t="s">
        <v>61</v>
      </c>
      <c r="B101" s="75"/>
      <c r="C101" s="75"/>
      <c r="D101" s="75"/>
      <c r="E101" s="75"/>
      <c r="F101" s="75"/>
      <c r="G101" s="75"/>
      <c r="H101" s="75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"/>
      <c r="X101" s="3"/>
      <c r="Y101" s="3"/>
      <c r="Z101" s="3"/>
      <c r="AA101" s="3"/>
      <c r="AB101" s="3"/>
      <c r="AC101" s="3"/>
      <c r="AD101" s="3"/>
    </row>
    <row r="102" spans="1:30" ht="38.25" customHeight="1" x14ac:dyDescent="0.35">
      <c r="A102" s="76"/>
      <c r="B102" s="76"/>
      <c r="C102" s="7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"/>
      <c r="X102" s="3"/>
      <c r="Y102" s="3"/>
      <c r="Z102" s="3"/>
      <c r="AA102" s="3"/>
      <c r="AB102" s="3"/>
      <c r="AC102" s="3"/>
      <c r="AD102" s="3"/>
    </row>
    <row r="103" spans="1:30" x14ac:dyDescent="0.35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"/>
      <c r="X103" s="3"/>
      <c r="Y103" s="3"/>
      <c r="Z103" s="3"/>
      <c r="AA103" s="3"/>
      <c r="AB103" s="3"/>
      <c r="AC103" s="3"/>
      <c r="AD103" s="3"/>
    </row>
    <row r="104" spans="1:30" ht="15" customHeight="1" x14ac:dyDescent="0.35">
      <c r="A104" s="27"/>
      <c r="B104" s="28"/>
      <c r="C104" s="28"/>
      <c r="D104" s="77" t="s">
        <v>62</v>
      </c>
      <c r="E104" s="77"/>
      <c r="F104" s="77"/>
      <c r="I104" s="77" t="s">
        <v>63</v>
      </c>
      <c r="J104" s="77"/>
      <c r="K104" s="77"/>
      <c r="L104" s="77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"/>
      <c r="X104" s="3"/>
      <c r="Y104" s="3"/>
      <c r="Z104" s="3"/>
      <c r="AA104" s="3"/>
      <c r="AB104" s="3"/>
      <c r="AC104" s="3"/>
      <c r="AD104" s="3"/>
    </row>
    <row r="105" spans="1:30" ht="30.75" customHeight="1" x14ac:dyDescent="0.35">
      <c r="A105" s="50"/>
      <c r="B105" s="51"/>
      <c r="C105" s="28"/>
      <c r="D105" s="77" t="s">
        <v>64</v>
      </c>
      <c r="E105" s="77"/>
      <c r="F105" s="77"/>
      <c r="I105" s="77" t="s">
        <v>65</v>
      </c>
      <c r="J105" s="77"/>
      <c r="K105" s="77"/>
      <c r="L105" s="77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"/>
      <c r="X105" s="3"/>
      <c r="Y105" s="3"/>
      <c r="Z105" s="3"/>
      <c r="AA105" s="3"/>
      <c r="AB105" s="3"/>
      <c r="AC105" s="3"/>
      <c r="AD105" s="3"/>
    </row>
    <row r="106" spans="1:30" x14ac:dyDescent="0.35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"/>
      <c r="X106" s="3"/>
      <c r="Y106" s="3"/>
      <c r="Z106" s="3"/>
      <c r="AA106" s="3"/>
      <c r="AB106" s="3"/>
      <c r="AC106" s="3"/>
      <c r="AD106" s="3"/>
    </row>
    <row r="107" spans="1:30" x14ac:dyDescent="0.35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"/>
      <c r="X107" s="3"/>
      <c r="Y107" s="3"/>
      <c r="Z107" s="3"/>
      <c r="AA107" s="3"/>
      <c r="AB107" s="3"/>
      <c r="AC107" s="3"/>
      <c r="AD107" s="3"/>
    </row>
    <row r="108" spans="1:30" x14ac:dyDescent="0.35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"/>
      <c r="X108" s="3"/>
      <c r="Y108" s="3"/>
      <c r="Z108" s="3"/>
      <c r="AA108" s="3"/>
      <c r="AB108" s="3"/>
      <c r="AC108" s="3"/>
      <c r="AD108" s="3"/>
    </row>
    <row r="109" spans="1:30" x14ac:dyDescent="0.35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"/>
      <c r="X109" s="3"/>
      <c r="Y109" s="3"/>
      <c r="Z109" s="3"/>
      <c r="AA109" s="3"/>
      <c r="AB109" s="3"/>
      <c r="AC109" s="3"/>
      <c r="AD109" s="3"/>
    </row>
    <row r="110" spans="1:30" x14ac:dyDescent="0.35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"/>
      <c r="X110" s="3"/>
      <c r="Y110" s="3"/>
      <c r="Z110" s="3"/>
      <c r="AA110" s="3"/>
      <c r="AB110" s="3"/>
      <c r="AC110" s="3"/>
      <c r="AD110" s="3"/>
    </row>
    <row r="111" spans="1:30" x14ac:dyDescent="0.35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"/>
      <c r="X111" s="3"/>
      <c r="Y111" s="3"/>
      <c r="Z111" s="3"/>
      <c r="AA111" s="3"/>
      <c r="AB111" s="3"/>
      <c r="AC111" s="3"/>
      <c r="AD111" s="3"/>
    </row>
    <row r="112" spans="1:30" x14ac:dyDescent="0.35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"/>
      <c r="X112" s="3"/>
      <c r="Y112" s="3"/>
      <c r="Z112" s="3"/>
      <c r="AA112" s="3"/>
      <c r="AB112" s="3"/>
      <c r="AC112" s="3"/>
      <c r="AD112" s="3"/>
    </row>
    <row r="113" spans="1:30" x14ac:dyDescent="0.35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"/>
      <c r="X113" s="3"/>
      <c r="Y113" s="3"/>
      <c r="Z113" s="3"/>
      <c r="AA113" s="3"/>
      <c r="AB113" s="3"/>
      <c r="AC113" s="3"/>
      <c r="AD113" s="3"/>
    </row>
    <row r="114" spans="1:30" x14ac:dyDescent="0.35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"/>
      <c r="X114" s="3"/>
      <c r="Y114" s="3"/>
      <c r="Z114" s="3"/>
      <c r="AA114" s="3"/>
      <c r="AB114" s="3"/>
      <c r="AC114" s="3"/>
      <c r="AD114" s="3"/>
    </row>
    <row r="115" spans="1:30" x14ac:dyDescent="0.3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"/>
      <c r="X115" s="3"/>
      <c r="Y115" s="3"/>
      <c r="Z115" s="3"/>
      <c r="AA115" s="3"/>
      <c r="AB115" s="3"/>
      <c r="AC115" s="3"/>
      <c r="AD115" s="3"/>
    </row>
    <row r="116" spans="1:30" x14ac:dyDescent="0.35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"/>
      <c r="X116" s="3"/>
      <c r="Y116" s="3"/>
      <c r="Z116" s="3"/>
      <c r="AA116" s="3"/>
      <c r="AB116" s="3"/>
      <c r="AC116" s="3"/>
      <c r="AD116" s="3"/>
    </row>
    <row r="117" spans="1:30" x14ac:dyDescent="0.35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"/>
      <c r="X117" s="3"/>
      <c r="Y117" s="3"/>
      <c r="Z117" s="3"/>
      <c r="AA117" s="3"/>
      <c r="AB117" s="3"/>
      <c r="AC117" s="3"/>
      <c r="AD117" s="3"/>
    </row>
    <row r="118" spans="1:30" x14ac:dyDescent="0.35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"/>
      <c r="X118" s="3"/>
      <c r="Y118" s="3"/>
      <c r="Z118" s="3"/>
      <c r="AA118" s="3"/>
      <c r="AB118" s="3"/>
      <c r="AC118" s="3"/>
      <c r="AD118" s="3"/>
    </row>
    <row r="119" spans="1:30" x14ac:dyDescent="0.35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"/>
      <c r="X119" s="3"/>
      <c r="Y119" s="3"/>
      <c r="Z119" s="3"/>
      <c r="AA119" s="3"/>
      <c r="AB119" s="3"/>
      <c r="AC119" s="3"/>
      <c r="AD119" s="3"/>
    </row>
    <row r="120" spans="1:30" x14ac:dyDescent="0.35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"/>
      <c r="X120" s="3"/>
      <c r="Y120" s="3"/>
      <c r="Z120" s="3"/>
      <c r="AA120" s="3"/>
      <c r="AB120" s="3"/>
      <c r="AC120" s="3"/>
      <c r="AD120" s="3"/>
    </row>
    <row r="121" spans="1:30" x14ac:dyDescent="0.35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"/>
      <c r="X121" s="3"/>
      <c r="Y121" s="3"/>
      <c r="Z121" s="3"/>
      <c r="AA121" s="3"/>
      <c r="AB121" s="3"/>
      <c r="AC121" s="3"/>
      <c r="AD121" s="3"/>
    </row>
    <row r="122" spans="1:30" x14ac:dyDescent="0.35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"/>
      <c r="X122" s="3"/>
      <c r="Y122" s="3"/>
      <c r="Z122" s="3"/>
      <c r="AA122" s="3"/>
      <c r="AB122" s="3"/>
      <c r="AC122" s="3"/>
      <c r="AD122" s="3"/>
    </row>
    <row r="123" spans="1:30" x14ac:dyDescent="0.35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"/>
      <c r="X123" s="3"/>
      <c r="Y123" s="3"/>
      <c r="Z123" s="3"/>
      <c r="AA123" s="3"/>
      <c r="AB123" s="3"/>
      <c r="AC123" s="3"/>
      <c r="AD123" s="3"/>
    </row>
    <row r="124" spans="1:30" x14ac:dyDescent="0.35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"/>
      <c r="X124" s="3"/>
      <c r="Y124" s="3"/>
      <c r="Z124" s="3"/>
      <c r="AA124" s="3"/>
      <c r="AB124" s="3"/>
      <c r="AC124" s="3"/>
      <c r="AD124" s="3"/>
    </row>
    <row r="125" spans="1:30" x14ac:dyDescent="0.3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"/>
      <c r="X125" s="3"/>
      <c r="Y125" s="3"/>
      <c r="Z125" s="3"/>
      <c r="AA125" s="3"/>
      <c r="AB125" s="3"/>
      <c r="AC125" s="3"/>
      <c r="AD125" s="3"/>
    </row>
    <row r="126" spans="1:30" x14ac:dyDescent="0.35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"/>
      <c r="X126" s="3"/>
      <c r="Y126" s="3"/>
      <c r="Z126" s="3"/>
      <c r="AA126" s="3"/>
      <c r="AB126" s="3"/>
      <c r="AC126" s="3"/>
      <c r="AD126" s="3"/>
    </row>
    <row r="127" spans="1:30" x14ac:dyDescent="0.35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"/>
      <c r="X127" s="3"/>
      <c r="Y127" s="3"/>
      <c r="Z127" s="3"/>
      <c r="AA127" s="3"/>
      <c r="AB127" s="3"/>
      <c r="AC127" s="3"/>
      <c r="AD127" s="3"/>
    </row>
    <row r="128" spans="1:30" x14ac:dyDescent="0.35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3"/>
      <c r="X128" s="3"/>
      <c r="Y128" s="3"/>
      <c r="Z128" s="3"/>
      <c r="AA128" s="3"/>
      <c r="AB128" s="3"/>
      <c r="AC128" s="3"/>
      <c r="AD128" s="3"/>
    </row>
    <row r="129" spans="1:30" x14ac:dyDescent="0.35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"/>
      <c r="X129" s="3"/>
      <c r="Y129" s="3"/>
      <c r="Z129" s="3"/>
      <c r="AA129" s="3"/>
      <c r="AB129" s="3"/>
      <c r="AC129" s="3"/>
      <c r="AD129" s="3"/>
    </row>
    <row r="130" spans="1:30" x14ac:dyDescent="0.3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"/>
      <c r="X130" s="3"/>
      <c r="Y130" s="3"/>
      <c r="Z130" s="3"/>
      <c r="AA130" s="3"/>
      <c r="AB130" s="3"/>
      <c r="AC130" s="3"/>
      <c r="AD130" s="3"/>
    </row>
    <row r="131" spans="1:30" x14ac:dyDescent="0.35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"/>
      <c r="X131" s="3"/>
      <c r="Y131" s="3"/>
      <c r="Z131" s="3"/>
      <c r="AA131" s="3"/>
      <c r="AB131" s="3"/>
      <c r="AC131" s="3"/>
      <c r="AD131" s="3"/>
    </row>
    <row r="132" spans="1:30" x14ac:dyDescent="0.35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"/>
      <c r="X132" s="3"/>
      <c r="Y132" s="3"/>
      <c r="Z132" s="3"/>
      <c r="AA132" s="3"/>
      <c r="AB132" s="3"/>
      <c r="AC132" s="3"/>
      <c r="AD132" s="3"/>
    </row>
    <row r="133" spans="1:30" x14ac:dyDescent="0.35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"/>
      <c r="X133" s="3"/>
      <c r="Y133" s="3"/>
      <c r="Z133" s="3"/>
      <c r="AA133" s="3"/>
      <c r="AB133" s="3"/>
      <c r="AC133" s="3"/>
      <c r="AD133" s="3"/>
    </row>
    <row r="134" spans="1:30" x14ac:dyDescent="0.35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3"/>
      <c r="X134" s="3"/>
      <c r="Y134" s="3"/>
      <c r="Z134" s="3"/>
      <c r="AA134" s="3"/>
      <c r="AB134" s="3"/>
      <c r="AC134" s="3"/>
      <c r="AD134" s="3"/>
    </row>
    <row r="135" spans="1:30" x14ac:dyDescent="0.3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3"/>
      <c r="X135" s="3"/>
      <c r="Y135" s="3"/>
      <c r="Z135" s="3"/>
      <c r="AA135" s="3"/>
      <c r="AB135" s="3"/>
      <c r="AC135" s="3"/>
      <c r="AD135" s="3"/>
    </row>
    <row r="136" spans="1:30" x14ac:dyDescent="0.35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3"/>
      <c r="X136" s="3"/>
      <c r="Y136" s="3"/>
      <c r="Z136" s="3"/>
      <c r="AA136" s="3"/>
      <c r="AB136" s="3"/>
      <c r="AC136" s="3"/>
      <c r="AD136" s="3"/>
    </row>
    <row r="137" spans="1:30" x14ac:dyDescent="0.3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3"/>
      <c r="X137" s="3"/>
      <c r="Y137" s="3"/>
      <c r="Z137" s="3"/>
      <c r="AA137" s="3"/>
      <c r="AB137" s="3"/>
      <c r="AC137" s="3"/>
      <c r="AD137" s="3"/>
    </row>
    <row r="138" spans="1:30" x14ac:dyDescent="0.35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3"/>
      <c r="X138" s="3"/>
      <c r="Y138" s="3"/>
      <c r="Z138" s="3"/>
      <c r="AA138" s="3"/>
      <c r="AB138" s="3"/>
      <c r="AC138" s="3"/>
      <c r="AD138" s="3"/>
    </row>
    <row r="139" spans="1:30" x14ac:dyDescent="0.35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3"/>
      <c r="X139" s="3"/>
      <c r="Y139" s="3"/>
      <c r="Z139" s="3"/>
      <c r="AA139" s="3"/>
      <c r="AB139" s="3"/>
      <c r="AC139" s="3"/>
      <c r="AD139" s="3"/>
    </row>
    <row r="140" spans="1:30" x14ac:dyDescent="0.3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1:30" x14ac:dyDescent="0.3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</row>
    <row r="142" spans="1:30" x14ac:dyDescent="0.35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</row>
    <row r="143" spans="1:30" x14ac:dyDescent="0.35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</row>
    <row r="144" spans="1:30" x14ac:dyDescent="0.3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</row>
    <row r="145" spans="1:22" x14ac:dyDescent="0.3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</row>
    <row r="146" spans="1:22" x14ac:dyDescent="0.3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</row>
    <row r="147" spans="1:22" x14ac:dyDescent="0.35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</row>
  </sheetData>
  <autoFilter ref="A59:K96" xr:uid="{00000000-0001-0000-0A00-000000000000}">
    <filterColumn colId="0" showButton="0"/>
    <filterColumn colId="1" showButton="0"/>
    <filterColumn colId="2" showButton="0"/>
    <filterColumn colId="3" showButton="0"/>
    <filterColumn colId="8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134">
    <mergeCell ref="A101:H101"/>
    <mergeCell ref="A102:C102"/>
    <mergeCell ref="D104:F104"/>
    <mergeCell ref="I104:L104"/>
    <mergeCell ref="D105:F105"/>
    <mergeCell ref="I105:L105"/>
    <mergeCell ref="A94:E94"/>
    <mergeCell ref="L94:O94"/>
    <mergeCell ref="A95:E95"/>
    <mergeCell ref="A96:H96"/>
    <mergeCell ref="A97:O97"/>
    <mergeCell ref="A98:K99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5:E55"/>
    <mergeCell ref="A56:E56"/>
    <mergeCell ref="A58:K58"/>
    <mergeCell ref="A59:E59"/>
    <mergeCell ref="A60:E60"/>
    <mergeCell ref="L60:O60"/>
    <mergeCell ref="A49:E49"/>
    <mergeCell ref="A50:E51"/>
    <mergeCell ref="A52:E52"/>
    <mergeCell ref="A53:E53"/>
    <mergeCell ref="A54:E54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N21:N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U21:U22"/>
    <mergeCell ref="S21:S22"/>
    <mergeCell ref="T21:T22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cp:lastPrinted>2024-05-20T15:01:23Z</cp:lastPrinted>
  <dcterms:created xsi:type="dcterms:W3CDTF">2024-05-20T15:01:17Z</dcterms:created>
  <dcterms:modified xsi:type="dcterms:W3CDTF">2024-06-06T17:23:54Z</dcterms:modified>
</cp:coreProperties>
</file>