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19, 2020, 2021 e 2022\por unidade planilhas 2019 a 2022\2022\"/>
    </mc:Choice>
  </mc:AlternateContent>
  <xr:revisionPtr revIDLastSave="0" documentId="8_{BBF45B0B-F661-49D1-A389-8E9B8DCDCE2C}" xr6:coauthVersionLast="47" xr6:coauthVersionMax="47" xr10:uidLastSave="{00000000-0000-0000-0000-000000000000}"/>
  <bookViews>
    <workbookView xWindow="28680" yWindow="780" windowWidth="19440" windowHeight="14880" xr2:uid="{83B732BB-2592-46B4-BFB3-D61FF7EB126F}"/>
  </bookViews>
  <sheets>
    <sheet name="HECAD-32-22" sheetId="1" r:id="rId1"/>
  </sheets>
  <definedNames>
    <definedName name="_xlnm.Print_Area" localSheetId="0">'HECAD-32-22'!$A$1:$V$76</definedName>
    <definedName name="_xlnm.Print_Titles" localSheetId="0">'HECAD-32-22'!$47:$48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F54" i="1"/>
  <c r="F52" i="1"/>
  <c r="F65" i="1" s="1"/>
  <c r="H39" i="1"/>
  <c r="U37" i="1"/>
  <c r="T37" i="1"/>
  <c r="S37" i="1"/>
  <c r="R37" i="1"/>
  <c r="Q37" i="1"/>
  <c r="P37" i="1"/>
  <c r="O37" i="1"/>
  <c r="N37" i="1"/>
  <c r="M37" i="1"/>
  <c r="L37" i="1"/>
  <c r="J37" i="1"/>
  <c r="I37" i="1"/>
  <c r="H37" i="1"/>
  <c r="G37" i="1"/>
  <c r="F37" i="1"/>
  <c r="E37" i="1"/>
  <c r="D37" i="1"/>
  <c r="C37" i="1"/>
  <c r="B37" i="1"/>
  <c r="V36" i="1"/>
  <c r="V35" i="1"/>
  <c r="V34" i="1"/>
  <c r="V33" i="1"/>
  <c r="V32" i="1"/>
  <c r="V31" i="1"/>
  <c r="V30" i="1"/>
  <c r="V29" i="1"/>
  <c r="V28" i="1"/>
  <c r="J28" i="1"/>
  <c r="V27" i="1"/>
  <c r="V26" i="1"/>
  <c r="V25" i="1"/>
  <c r="V24" i="1"/>
  <c r="V23" i="1"/>
  <c r="V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F49" authorId="0" shapeId="0" xr:uid="{6B5AA475-E2DD-4A6A-B705-D0CBC50E7407}">
      <text>
        <r>
          <rPr>
            <sz val="10"/>
            <rFont val="Arial"/>
            <family val="2"/>
          </rPr>
          <t xml:space="preserve">R$ 400.000,00- PARTE FOLHA DE PESSOAL REFERENCIA ABR/22, LANÇADA NA PLANILHA DE REPASSE MENSAL MAI/22 (R$ 544.321,16 VALOR TOTAL DA FOLHA LANÇADO NA PLANILHA, O RESTANTE R$ 144.321,16 FOI APLICADO JUNTO A PARCELA DE JUN/22)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50" authorId="0" shapeId="0" xr:uid="{859B5A6F-B2E9-4D09-B955-BA77E903E848}">
      <text>
        <r>
          <rPr>
            <sz val="10"/>
            <rFont val="Arial"/>
            <family val="2"/>
          </rPr>
          <t xml:space="preserve">R$ 255.678,84 - PARTE DA FOLHA DE PESSOAL REFERENCIA MAI/22, LANÇADA NA PLANILHA DE REPASSE MENSAL JUN/22 (VALOR DA FOLHA R$ 484.843,46, FOI DEDUZIDO O RESTANDE DE R$ 229.164,62 DA PARCELA DE JUN/22, REFERENTE AO ADITIVO)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51" authorId="0" shapeId="0" xr:uid="{8DB68C38-BE90-4EF8-813B-5EB5154F5BAE}">
      <text>
        <r>
          <rPr>
            <sz val="10"/>
            <rFont val="Arial"/>
            <family val="2"/>
          </rPr>
          <t xml:space="preserve">R$ 144.321,16- RESTANTE FOLHA DE PESSOAL REFERENCIA ABR/22, LANÇADA NA PLANILHA DE REPASSE MENSAL MAI/22 (R$ 544.321,16 VALOR TOTAL DA FOLHA LANÇADO NA PLANILHA)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52" authorId="0" shapeId="0" xr:uid="{1E3FA030-C49B-461B-97BD-1E86FF8B0F9D}">
      <text>
        <r>
          <rPr>
            <sz val="10"/>
            <rFont val="Arial"/>
            <family val="2"/>
          </rPr>
          <t xml:space="preserve">
R$ 509.401,84  -PARTE  FOLHA DE PESSOAL REFERENCIA  JUNHO 22, LANÇADA NA PLANILHA DE REPASSE MENSAL JULHO/22.(VALOR TOTAL DA FOLHA R$ 547.453,20) O RESTANTE FOI DEDUZIDO DA PARCELA DE AGO/22.</t>
        </r>
      </text>
    </comment>
    <comment ref="F53" authorId="0" shapeId="0" xr:uid="{93A3D7D6-489C-4D9C-A6D0-627A696140B9}">
      <text>
        <r>
          <rPr>
            <sz val="10"/>
            <rFont val="Arial"/>
            <family val="2"/>
          </rPr>
          <t xml:space="preserve">R$ 3.584,61- RESTANTE DA FOLHA DE PESSOAL REFERENCIA MAI/22, LANÇADA NA PLANILHA DE REPASSE MENSAL JUN/22.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54" authorId="0" shapeId="0" xr:uid="{7F418FB7-025B-41F8-A0C5-93F808F7EFA0}">
      <text>
        <r>
          <rPr>
            <sz val="10"/>
            <rFont val="Arial"/>
            <family val="2"/>
          </rPr>
          <t xml:space="preserve">
R$ 477.481,89 - PARTE DA FOLHA DE PESSOAL REFERÊNCIA JULHO 22, LANÇADA NA PLANILHA DE REPASSE MENSAL AGOSTO/22 .(VALOR DA FOLHA R$ 547.784,10) RESTANTE FOI DEDUZIDA DA PARCELA DE SET/22</t>
        </r>
      </text>
    </comment>
    <comment ref="F55" authorId="0" shapeId="0" xr:uid="{365C72EE-4D14-42A6-8525-94F4B08C61F7}">
      <text>
        <r>
          <rPr>
            <sz val="10"/>
            <rFont val="Arial"/>
            <family val="2"/>
          </rPr>
          <t xml:space="preserve">
R$ 38.051,36 - RESTANTE FOLHA DE PESSOAL REFERENCIA  JUNHO 22, LANÇADA NA PLANILHA DE REPASSE MENSAL JULHO/22.</t>
        </r>
      </text>
    </comment>
    <comment ref="F56" authorId="0" shapeId="0" xr:uid="{37B7E21F-F0C3-4AFC-8704-13D2B94A9B6E}">
      <text>
        <r>
          <rPr>
            <sz val="10"/>
            <rFont val="Arial"/>
            <family val="2"/>
          </rPr>
          <t xml:space="preserve">R$ 445.231,04 - PARTE DA FOLHA DE PESSOAL REFERENCIA AGO/22, LANÇADA NA PLANILHA DE REPASSE MENSAL SET/22, (VALOR TOTAL DA FOLHA R$ 579.054,06) RESTANTE FOI GLOSADO DA FOLHA DE OUT/22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57" authorId="0" shapeId="0" xr:uid="{5EB3C175-9A9C-4EDC-954A-5A0A68E5201E}">
      <text>
        <r>
          <rPr>
            <sz val="10"/>
            <rFont val="Arial"/>
            <family val="2"/>
          </rPr>
          <t xml:space="preserve">
R$ 70.302,21 - RESTANTE DA FOLHA DE PESSOAL REFERÊNCIA JULHO 22, LANÇADA NA PLANILHA DE REPASSE MENSAL AGOSTO/22 .(VALOR DA FOLHA R$ 547.784,10)
</t>
        </r>
      </text>
    </comment>
    <comment ref="F58" authorId="0" shapeId="0" xr:uid="{3E6E570D-F831-4C74-8417-4B216A1E735D}">
      <text>
        <r>
          <rPr>
            <sz val="10"/>
            <rFont val="Arial"/>
            <family val="2"/>
          </rPr>
          <t xml:space="preserve">R$ 27.745,60 - DESCONTO DE SALDO REMANESCENTE VISTO AJUSTE DO VALOR DEVIDO TENDO COMO PARAMETRO A   PROJEÇÃO DOS GASTOS DA UNIDADE IPARA NOV E DEZ/22 NFORMADA PELA CAC  E O SALDO EM CONTA, APLICADO CONFORME ACORDADO EM REUNIÃO COM A SUPER, CGE E SGI EM 30/11/22.
</t>
        </r>
      </text>
    </comment>
    <comment ref="F59" authorId="0" shapeId="0" xr:uid="{C2CC12F0-C9FC-4B67-B7C6-F85D96671E21}">
      <text>
        <r>
          <rPr>
            <sz val="10"/>
            <rFont val="Arial"/>
            <family val="2"/>
          </rPr>
          <t xml:space="preserve">R$ 27.745,60 - DESCONTO DE SALDO REMANESCENTE VISTO AJUSTE DO VALOR DEVIDO TENDO COMO PARAMETRO A   PROJEÇÃO DOS GASTOS DA UNIDADE IPARA NOV E DEZ/22 NFORMADA PELA CAC  E O SALDO EM CONTA, APLICADO CONFORME ACORDADO EM REUNIÃO COM A SUPER, CGE E SGI EM 30/11/22.
</t>
        </r>
      </text>
    </comment>
    <comment ref="F60" authorId="0" shapeId="0" xr:uid="{BC9E20A4-7014-4677-8057-7B65CECFE800}">
      <text>
        <r>
          <rPr>
            <sz val="10"/>
            <rFont val="Arial"/>
            <family val="2"/>
          </rPr>
          <t xml:space="preserve">R$ 27.745,60 - DESCONTO DE SALDO REMANESCENTE VISTO AJUSTE DO VALOR DEVIDO TENDO COMO PARAMETRO A   PROJEÇÃO DOS GASTOS DA UNIDADE IPARA NOV E DEZ/22 NFORMADA PELA CAC  E O SALDO EM CONTA, APLICADO CONFORME ACORDADO EM REUNIÃO COM A SUPER, CGE E SGI EM 30/11/22.
</t>
        </r>
      </text>
    </comment>
  </commentList>
</comments>
</file>

<file path=xl/sharedStrings.xml><?xml version="1.0" encoding="utf-8"?>
<sst xmlns="http://schemas.openxmlformats.org/spreadsheetml/2006/main" count="147" uniqueCount="70">
  <si>
    <t>Relatório Resumido da Execução Orçamentária e Financeira por Contrato de Gestão</t>
  </si>
  <si>
    <t>Ano: 2022</t>
  </si>
  <si>
    <t>Órgão Contratante: SECRETARIA DE ESTADO DA SAÚDE – SES/GO.</t>
  </si>
  <si>
    <t>CNPJ: 02.529.964/0001-57</t>
  </si>
  <si>
    <t>Organização Social Contratada : ASSOCIAÇÃO DE GESTÃO, INOVAÇÃO E RESULTADOS EM SAÚDE - AGIR</t>
  </si>
  <si>
    <t>CNPJ: 05.029.600/0002-87</t>
  </si>
  <si>
    <t>Unidade Gerida: HOSPITAL ESTADUAL DA CRIANÇA E DO ADOLESCENTE - HECAD</t>
  </si>
  <si>
    <t>Contrato de Gestão  nº 32/2022-SES/GO</t>
  </si>
  <si>
    <t>Vigência do Contrato de Gestão - Início 13/04/2022 Término 14/06/2022 / 1º Termo Aditivo - Início 15/06/2022 Término 12/10/2022</t>
  </si>
  <si>
    <t>Previsão de Repasse Mensal do Contrato de Gestão/ADITIVO - Custeio : R$  Processo nº: 202100010054422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</si>
  <si>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</si>
  <si>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</si>
  <si>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</si>
  <si>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</si>
  <si>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</si>
  <si>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</si>
  <si>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</si>
  <si>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</si>
  <si>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</si>
  <si>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</si>
  <si>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</si>
  <si>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</si>
  <si>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</si>
  <si>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</si>
  <si>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</si>
  <si>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</si>
  <si>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</si>
  <si>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</si>
  <si>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</si>
  <si>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</si>
  <si>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jan.-22</t>
  </si>
  <si>
    <t>fev.-22</t>
  </si>
  <si>
    <t>mar.-22</t>
  </si>
  <si>
    <t>abr.-22</t>
  </si>
  <si>
    <t>mai.-22</t>
  </si>
  <si>
    <t>jun.-22</t>
  </si>
  <si>
    <t>jul.-22</t>
  </si>
  <si>
    <t>ago.-22</t>
  </si>
  <si>
    <t>set.-22</t>
  </si>
  <si>
    <t>out.-22</t>
  </si>
  <si>
    <t>nov.-22</t>
  </si>
  <si>
    <t>dez.-22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</si>
  <si>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</si>
  <si>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</si>
  <si>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</si>
  <si>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</si>
  <si>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</si>
  <si>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</si>
  <si>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</si>
  <si>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</si>
  <si>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</si>
  <si>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</si>
  <si>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</si>
  <si>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</si>
  <si>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</si>
  <si>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</si>
  <si>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</si>
  <si>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</si>
  <si>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3.1.90.11.11</t>
  </si>
  <si>
    <t>Glosa Ação Corretiva 0039/2022- CGE/GO (000034274926)</t>
  </si>
  <si>
    <t>3.3.90.39.89</t>
  </si>
  <si>
    <t xml:space="preserve"> SES/SUPECC-03082 E SES/GAB-03076.</t>
  </si>
  <si>
    <t>Glosa- Concessionárias (faturas da energia, saneamento e telefonia).</t>
  </si>
  <si>
    <t>Glosa - Não cumprimento de Metas Contratuais.</t>
  </si>
  <si>
    <t>Glosa Segurança Armada.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</si>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</sst>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\-??_-;_-@_-"/>
    <numFmt numFmtId="165" formatCode="[$-416]mmm\-yy;@"/>
  </numFmts>
  <fonts count="8" x14ac:knownFonts="1"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548235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EDEDED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wrapText="1"/>
    </xf>
    <xf numFmtId="0" fontId="2" fillId="0" borderId="14" xfId="0" applyFont="1" applyBorder="1" applyAlignment="1">
      <alignment wrapText="1"/>
    </xf>
    <xf numFmtId="4" fontId="2" fillId="0" borderId="14" xfId="0" applyNumberFormat="1" applyFont="1" applyBorder="1" applyAlignment="1">
      <alignment wrapText="1"/>
    </xf>
    <xf numFmtId="43" fontId="2" fillId="0" borderId="14" xfId="0" applyNumberFormat="1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wrapText="1"/>
    </xf>
    <xf numFmtId="164" fontId="4" fillId="5" borderId="15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4" fillId="6" borderId="16" xfId="0" applyFont="1" applyFill="1" applyBorder="1" applyAlignment="1">
      <alignment vertical="center" wrapText="1"/>
    </xf>
    <xf numFmtId="164" fontId="4" fillId="6" borderId="16" xfId="0" applyNumberFormat="1" applyFont="1" applyFill="1" applyBorder="1" applyAlignment="1">
      <alignment horizontal="right" vertical="center" wrapText="1"/>
    </xf>
    <xf numFmtId="0" fontId="2" fillId="6" borderId="1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DC31-3081-466D-8E8B-D4540366E2AB}">
  <sheetPr>
    <tabColor theme="7" tint="-0.499984740745262"/>
    <pageSetUpPr fitToPage="1"/>
  </sheetPr>
  <dimension ref="A1:V117"/>
  <sheetViews>
    <sheetView tabSelected="1" zoomScaleNormal="100" workbookViewId="0">
      <selection sqref="A1:V71"/>
    </sheetView>
  </sheetViews>
  <sheetFormatPr defaultColWidth="8.7109375" defaultRowHeight="15" x14ac:dyDescent="0.25"/>
  <cols>
    <col min="1" max="1" width="10" customWidth="1"/>
    <col min="2" max="2" width="16.28515625" customWidth="1"/>
    <col min="3" max="3" width="17.5703125" style="62" customWidth="1"/>
    <col min="4" max="10" width="17.5703125" customWidth="1"/>
    <col min="11" max="11" width="21.42578125" customWidth="1"/>
    <col min="12" max="22" width="17.57031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.75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5.75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75.7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37.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3.5" customHeight="1" thickBot="1" x14ac:dyDescent="0.3">
      <c r="A22" s="20" t="s">
        <v>30</v>
      </c>
      <c r="B22" s="21"/>
      <c r="C22" s="21"/>
      <c r="D22" s="22">
        <v>16750851.530000001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2" ht="15.75" thickBot="1" x14ac:dyDescent="0.3">
      <c r="A23" s="20" t="s">
        <v>31</v>
      </c>
      <c r="B23" s="21"/>
      <c r="C23" s="21"/>
      <c r="D23" s="23">
        <v>2279927.3200000003</v>
      </c>
      <c r="E23" s="24"/>
      <c r="F23" s="21"/>
      <c r="G23" s="24"/>
      <c r="H23" s="24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>
        <f t="shared" ref="V23:V36" si="0">L23+M23+N23+R23+S23+T23+U23</f>
        <v>0</v>
      </c>
    </row>
    <row r="24" spans="1:22" ht="15.75" thickBot="1" x14ac:dyDescent="0.3">
      <c r="A24" s="25" t="s">
        <v>32</v>
      </c>
      <c r="B24" s="21"/>
      <c r="C24" s="26"/>
      <c r="D24" s="27"/>
      <c r="E24" s="28"/>
      <c r="F24" s="26"/>
      <c r="G24" s="28"/>
      <c r="H24" s="27"/>
      <c r="I24" s="26"/>
      <c r="J24" s="26"/>
      <c r="K24" s="29"/>
      <c r="L24" s="30"/>
      <c r="M24" s="30"/>
      <c r="N24" s="30"/>
      <c r="O24" s="31"/>
      <c r="P24" s="31"/>
      <c r="Q24" s="31"/>
      <c r="R24" s="31"/>
      <c r="S24" s="31"/>
      <c r="T24" s="31"/>
      <c r="U24" s="31"/>
      <c r="V24" s="30">
        <f t="shared" si="0"/>
        <v>0</v>
      </c>
    </row>
    <row r="25" spans="1:22" ht="15.75" thickBot="1" x14ac:dyDescent="0.3">
      <c r="A25" s="25" t="s">
        <v>33</v>
      </c>
      <c r="B25" s="26">
        <v>5737917.1440000003</v>
      </c>
      <c r="C25" s="26">
        <v>5511435.3420000002</v>
      </c>
      <c r="D25" s="28"/>
      <c r="E25" s="27"/>
      <c r="F25" s="26"/>
      <c r="G25" s="28">
        <v>13903936.02</v>
      </c>
      <c r="H25" s="27"/>
      <c r="I25" s="26"/>
      <c r="J25" s="26"/>
      <c r="K25" s="25" t="s">
        <v>33</v>
      </c>
      <c r="L25" s="32">
        <v>5737917.1399999997</v>
      </c>
      <c r="M25" s="30"/>
      <c r="N25" s="30"/>
      <c r="O25" s="31"/>
      <c r="P25" s="31"/>
      <c r="Q25" s="31"/>
      <c r="R25" s="31"/>
      <c r="S25" s="31"/>
      <c r="T25" s="31"/>
      <c r="U25" s="31"/>
      <c r="V25" s="30">
        <f t="shared" si="0"/>
        <v>5737917.1399999997</v>
      </c>
    </row>
    <row r="26" spans="1:22" ht="15.75" thickBot="1" x14ac:dyDescent="0.3">
      <c r="A26" s="25" t="s">
        <v>33</v>
      </c>
      <c r="B26" s="26"/>
      <c r="C26" s="26"/>
      <c r="D26" s="28"/>
      <c r="E26" s="27"/>
      <c r="F26" s="26"/>
      <c r="G26" s="28"/>
      <c r="H26" s="27"/>
      <c r="I26" s="26"/>
      <c r="J26" s="26"/>
      <c r="K26" s="25" t="s">
        <v>34</v>
      </c>
      <c r="L26" s="32">
        <v>8166018.8799999999</v>
      </c>
      <c r="M26" s="30"/>
      <c r="N26" s="30"/>
      <c r="O26" s="31"/>
      <c r="P26" s="31"/>
      <c r="Q26" s="31"/>
      <c r="R26" s="31"/>
      <c r="S26" s="31"/>
      <c r="T26" s="31"/>
      <c r="U26" s="31"/>
      <c r="V26" s="30">
        <f t="shared" si="0"/>
        <v>8166018.8799999999</v>
      </c>
    </row>
    <row r="27" spans="1:22" ht="15.75" thickBot="1" x14ac:dyDescent="0.3">
      <c r="A27" s="25" t="s">
        <v>34</v>
      </c>
      <c r="B27" s="26">
        <v>10931218.880000001</v>
      </c>
      <c r="C27" s="26">
        <v>10553749.210000001</v>
      </c>
      <c r="D27" s="27"/>
      <c r="E27" s="27"/>
      <c r="F27" s="26"/>
      <c r="G27" s="28">
        <v>5126842.83</v>
      </c>
      <c r="H27" s="27"/>
      <c r="I27" s="26"/>
      <c r="J27" s="26">
        <v>400000</v>
      </c>
      <c r="K27" s="25" t="s">
        <v>35</v>
      </c>
      <c r="L27" s="32">
        <v>5126842.83</v>
      </c>
      <c r="M27" s="30"/>
      <c r="N27" s="30"/>
      <c r="O27" s="31"/>
      <c r="P27" s="31"/>
      <c r="Q27" s="31"/>
      <c r="R27" s="31"/>
      <c r="S27" s="31"/>
      <c r="T27" s="31"/>
      <c r="U27" s="31"/>
      <c r="V27" s="30">
        <f t="shared" si="0"/>
        <v>5126842.83</v>
      </c>
    </row>
    <row r="28" spans="1:22" ht="15.75" thickBot="1" x14ac:dyDescent="0.3">
      <c r="A28" s="25" t="s">
        <v>35</v>
      </c>
      <c r="B28" s="33">
        <v>11839650.02</v>
      </c>
      <c r="C28" s="33">
        <v>11462180.356666669</v>
      </c>
      <c r="D28" s="28"/>
      <c r="E28" s="27"/>
      <c r="F28" s="26"/>
      <c r="G28" s="28"/>
      <c r="H28" s="27"/>
      <c r="I28" s="26"/>
      <c r="J28" s="26">
        <f>400000+225580.01</f>
        <v>625580.01</v>
      </c>
      <c r="K28" s="25"/>
      <c r="L28" s="32"/>
      <c r="M28" s="30"/>
      <c r="N28" s="30"/>
      <c r="O28" s="31"/>
      <c r="P28" s="31"/>
      <c r="Q28" s="31"/>
      <c r="R28" s="31"/>
      <c r="S28" s="31"/>
      <c r="T28" s="31"/>
      <c r="U28" s="31"/>
      <c r="V28" s="30">
        <f t="shared" si="0"/>
        <v>0</v>
      </c>
    </row>
    <row r="29" spans="1:22" ht="15.75" thickBot="1" x14ac:dyDescent="0.3">
      <c r="A29" s="25" t="s">
        <v>36</v>
      </c>
      <c r="B29" s="26">
        <v>11836513.49</v>
      </c>
      <c r="C29" s="26">
        <v>11459043.82</v>
      </c>
      <c r="D29" s="27"/>
      <c r="E29" s="27"/>
      <c r="F29" s="26"/>
      <c r="G29" s="28"/>
      <c r="H29" s="27"/>
      <c r="I29" s="26"/>
      <c r="J29" s="26">
        <v>540732.04999999958</v>
      </c>
      <c r="K29" s="25"/>
      <c r="L29" s="32"/>
      <c r="M29" s="30"/>
      <c r="N29" s="30"/>
      <c r="O29" s="31"/>
      <c r="P29" s="31"/>
      <c r="Q29" s="31"/>
      <c r="R29" s="31"/>
      <c r="S29" s="31"/>
      <c r="T29" s="31"/>
      <c r="U29" s="31"/>
      <c r="V29" s="30">
        <f t="shared" si="0"/>
        <v>0</v>
      </c>
    </row>
    <row r="30" spans="1:22" ht="15.75" thickBot="1" x14ac:dyDescent="0.3">
      <c r="A30" s="25" t="s">
        <v>37</v>
      </c>
      <c r="B30" s="26">
        <v>11836513.49</v>
      </c>
      <c r="C30" s="26">
        <v>11459043.82</v>
      </c>
      <c r="D30" s="28">
        <v>28676243.270000003</v>
      </c>
      <c r="E30" s="27"/>
      <c r="F30" s="26"/>
      <c r="G30" s="28">
        <v>28676243.27</v>
      </c>
      <c r="H30" s="27"/>
      <c r="I30" s="26"/>
      <c r="J30" s="26">
        <v>543278.84999999963</v>
      </c>
      <c r="K30" s="25" t="s">
        <v>35</v>
      </c>
      <c r="L30" s="32">
        <v>6087227.1900000004</v>
      </c>
      <c r="M30" s="30"/>
      <c r="N30" s="30"/>
      <c r="O30" s="31"/>
      <c r="P30" s="31"/>
      <c r="Q30" s="31"/>
      <c r="R30" s="31"/>
      <c r="S30" s="31"/>
      <c r="T30" s="31"/>
      <c r="U30" s="31"/>
      <c r="V30" s="30">
        <f t="shared" si="0"/>
        <v>6087227.1900000004</v>
      </c>
    </row>
    <row r="31" spans="1:22" ht="15.75" thickBot="1" x14ac:dyDescent="0.3">
      <c r="A31" s="25" t="s">
        <v>37</v>
      </c>
      <c r="B31" s="26"/>
      <c r="C31" s="26"/>
      <c r="D31" s="28"/>
      <c r="E31" s="27"/>
      <c r="F31" s="26"/>
      <c r="G31" s="28"/>
      <c r="H31" s="27"/>
      <c r="I31" s="26"/>
      <c r="J31" s="26"/>
      <c r="K31" s="25" t="s">
        <v>36</v>
      </c>
      <c r="L31" s="32">
        <v>11295781.440000001</v>
      </c>
      <c r="M31" s="30"/>
      <c r="N31" s="30"/>
      <c r="O31" s="31"/>
      <c r="P31" s="31"/>
      <c r="Q31" s="31"/>
      <c r="R31" s="31"/>
      <c r="S31" s="31"/>
      <c r="T31" s="31"/>
      <c r="U31" s="31"/>
      <c r="V31" s="30">
        <f t="shared" si="0"/>
        <v>11295781.440000001</v>
      </c>
    </row>
    <row r="32" spans="1:22" ht="15.75" thickBot="1" x14ac:dyDescent="0.3">
      <c r="A32" s="25" t="s">
        <v>37</v>
      </c>
      <c r="B32" s="26"/>
      <c r="C32" s="26"/>
      <c r="D32" s="28"/>
      <c r="E32" s="27"/>
      <c r="F32" s="26"/>
      <c r="G32" s="28"/>
      <c r="H32" s="27"/>
      <c r="I32" s="26"/>
      <c r="J32" s="26"/>
      <c r="K32" s="25" t="s">
        <v>37</v>
      </c>
      <c r="L32" s="32">
        <v>11293234.640000001</v>
      </c>
      <c r="M32" s="30"/>
      <c r="N32" s="30"/>
      <c r="O32" s="31"/>
      <c r="P32" s="31"/>
      <c r="Q32" s="31"/>
      <c r="R32" s="31"/>
      <c r="S32" s="31"/>
      <c r="T32" s="31"/>
      <c r="U32" s="31"/>
      <c r="V32" s="30">
        <f t="shared" si="0"/>
        <v>11293234.640000001</v>
      </c>
    </row>
    <row r="33" spans="1:22" ht="15.75" thickBot="1" x14ac:dyDescent="0.3">
      <c r="A33" s="25" t="s">
        <v>38</v>
      </c>
      <c r="B33" s="26">
        <v>11836513.49</v>
      </c>
      <c r="C33" s="26">
        <v>11459043.82</v>
      </c>
      <c r="D33" s="28">
        <v>11293234.640000001</v>
      </c>
      <c r="E33" s="27"/>
      <c r="F33" s="26"/>
      <c r="G33" s="28">
        <v>11293234.640000001</v>
      </c>
      <c r="H33" s="27"/>
      <c r="I33" s="26"/>
      <c r="J33" s="26">
        <v>543278.84999999951</v>
      </c>
      <c r="K33" s="25" t="s">
        <v>38</v>
      </c>
      <c r="L33" s="32">
        <v>11293234.640000001</v>
      </c>
      <c r="M33" s="30"/>
      <c r="N33" s="30"/>
      <c r="O33" s="31"/>
      <c r="P33" s="31"/>
      <c r="Q33" s="31"/>
      <c r="R33" s="31"/>
      <c r="S33" s="31"/>
      <c r="T33" s="31"/>
      <c r="U33" s="31"/>
      <c r="V33" s="30">
        <f t="shared" si="0"/>
        <v>11293234.640000001</v>
      </c>
    </row>
    <row r="34" spans="1:22" ht="15.75" thickBot="1" x14ac:dyDescent="0.3">
      <c r="A34" s="25" t="s">
        <v>39</v>
      </c>
      <c r="B34" s="26"/>
      <c r="C34" s="26"/>
      <c r="D34" s="28"/>
      <c r="E34" s="28"/>
      <c r="F34" s="26"/>
      <c r="G34" s="28"/>
      <c r="H34" s="28"/>
      <c r="I34" s="26"/>
      <c r="J34" s="26"/>
      <c r="K34" s="25"/>
      <c r="L34" s="32"/>
      <c r="M34" s="32"/>
      <c r="N34" s="31"/>
      <c r="O34" s="31"/>
      <c r="P34" s="31"/>
      <c r="Q34" s="31"/>
      <c r="R34" s="31"/>
      <c r="S34" s="31"/>
      <c r="T34" s="31"/>
      <c r="U34" s="31"/>
      <c r="V34" s="30">
        <f t="shared" si="0"/>
        <v>0</v>
      </c>
    </row>
    <row r="35" spans="1:22" ht="15.75" thickBot="1" x14ac:dyDescent="0.3">
      <c r="A35" s="25" t="s">
        <v>40</v>
      </c>
      <c r="B35" s="26"/>
      <c r="C35" s="26"/>
      <c r="D35" s="28">
        <v>2365200</v>
      </c>
      <c r="E35" s="28"/>
      <c r="F35" s="26"/>
      <c r="G35" s="28">
        <v>2365200</v>
      </c>
      <c r="H35" s="28"/>
      <c r="I35" s="26"/>
      <c r="J35" s="26"/>
      <c r="K35" s="25" t="s">
        <v>34</v>
      </c>
      <c r="L35" s="32">
        <v>2365200</v>
      </c>
      <c r="M35" s="32"/>
      <c r="N35" s="31"/>
      <c r="O35" s="31"/>
      <c r="P35" s="31"/>
      <c r="Q35" s="31"/>
      <c r="R35" s="31"/>
      <c r="S35" s="31"/>
      <c r="T35" s="31"/>
      <c r="U35" s="31"/>
      <c r="V35" s="30">
        <f t="shared" si="0"/>
        <v>2365200</v>
      </c>
    </row>
    <row r="36" spans="1:22" ht="15.75" thickBot="1" x14ac:dyDescent="0.3">
      <c r="A36" s="34" t="s">
        <v>41</v>
      </c>
      <c r="B36" s="26"/>
      <c r="C36" s="26"/>
      <c r="D36" s="28"/>
      <c r="E36" s="28"/>
      <c r="F36" s="26"/>
      <c r="G36" s="28"/>
      <c r="H36" s="28"/>
      <c r="I36" s="26"/>
      <c r="J36" s="26"/>
      <c r="K36" s="25"/>
      <c r="L36" s="32"/>
      <c r="M36" s="32"/>
      <c r="N36" s="31"/>
      <c r="O36" s="31"/>
      <c r="P36" s="31"/>
      <c r="Q36" s="31"/>
      <c r="R36" s="31"/>
      <c r="S36" s="31"/>
      <c r="T36" s="31"/>
      <c r="U36" s="31"/>
      <c r="V36" s="30">
        <f t="shared" si="0"/>
        <v>0</v>
      </c>
    </row>
    <row r="37" spans="1:22" ht="15.75" thickBot="1" x14ac:dyDescent="0.3">
      <c r="A37" s="35"/>
      <c r="B37" s="36">
        <f>SUM(B23:B36)</f>
        <v>64018326.514000006</v>
      </c>
      <c r="C37" s="36">
        <f>SUM(C23:C36)</f>
        <v>61904496.368666671</v>
      </c>
      <c r="D37" s="36">
        <f>SUM(D22:D36)</f>
        <v>61365456.760000005</v>
      </c>
      <c r="E37" s="36">
        <f>SUM(E23:E36)</f>
        <v>0</v>
      </c>
      <c r="F37" s="36">
        <f>SUM(F23:F36)</f>
        <v>0</v>
      </c>
      <c r="G37" s="36">
        <f>SUM(G22:G36)</f>
        <v>61365456.760000005</v>
      </c>
      <c r="H37" s="36">
        <f>SUM(H23:H36)</f>
        <v>0</v>
      </c>
      <c r="I37" s="36">
        <f>SUM(I23:I36)</f>
        <v>0</v>
      </c>
      <c r="J37" s="36">
        <f>SUM(J23:J36)</f>
        <v>2652869.7599999988</v>
      </c>
      <c r="K37" s="36"/>
      <c r="L37" s="36">
        <f t="shared" ref="L37:V37" si="1">SUM(L23:L36)</f>
        <v>61365456.760000005</v>
      </c>
      <c r="M37" s="36">
        <f t="shared" si="1"/>
        <v>0</v>
      </c>
      <c r="N37" s="36">
        <f t="shared" si="1"/>
        <v>0</v>
      </c>
      <c r="O37" s="36">
        <f t="shared" si="1"/>
        <v>0</v>
      </c>
      <c r="P37" s="36">
        <f t="shared" si="1"/>
        <v>0</v>
      </c>
      <c r="Q37" s="36">
        <f t="shared" si="1"/>
        <v>0</v>
      </c>
      <c r="R37" s="36">
        <f t="shared" si="1"/>
        <v>0</v>
      </c>
      <c r="S37" s="36">
        <f t="shared" si="1"/>
        <v>0</v>
      </c>
      <c r="T37" s="36">
        <f t="shared" si="1"/>
        <v>0</v>
      </c>
      <c r="U37" s="36">
        <f t="shared" si="1"/>
        <v>0</v>
      </c>
      <c r="V37" s="36">
        <f t="shared" si="1"/>
        <v>61365456.760000005</v>
      </c>
    </row>
    <row r="38" spans="1:22" x14ac:dyDescent="0.25">
      <c r="A38" s="37"/>
      <c r="B38" s="37"/>
      <c r="C38" s="38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47.25" customHeight="1" x14ac:dyDescent="0.25">
      <c r="A39" s="39" t="s">
        <v>42</v>
      </c>
      <c r="B39" s="39"/>
      <c r="C39" s="39"/>
      <c r="D39" s="39"/>
      <c r="E39" s="39"/>
      <c r="F39" s="37"/>
      <c r="G39" s="37"/>
      <c r="H39" s="37">
        <f>11431298.22+377469.67+27745.6</f>
        <v>11836513.49</v>
      </c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15" customHeight="1" x14ac:dyDescent="0.25">
      <c r="A40" s="40" t="s">
        <v>43</v>
      </c>
      <c r="B40" s="40"/>
      <c r="C40" s="40"/>
      <c r="D40" s="40"/>
      <c r="E40" s="40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</row>
    <row r="41" spans="1:22" x14ac:dyDescent="0.25">
      <c r="A41" s="40"/>
      <c r="B41" s="40"/>
      <c r="C41" s="40"/>
      <c r="D41" s="40"/>
      <c r="E41" s="40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33.75" customHeight="1" x14ac:dyDescent="0.25">
      <c r="A42" s="41" t="s">
        <v>44</v>
      </c>
      <c r="B42" s="41"/>
      <c r="C42" s="41"/>
      <c r="D42" s="41"/>
      <c r="E42" s="41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5" customHeight="1" x14ac:dyDescent="0.25">
      <c r="A43" s="41" t="s">
        <v>45</v>
      </c>
      <c r="B43" s="41"/>
      <c r="C43" s="41"/>
      <c r="D43" s="41"/>
      <c r="E43" s="41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5" customHeight="1" x14ac:dyDescent="0.25">
      <c r="A44" s="41" t="s">
        <v>46</v>
      </c>
      <c r="B44" s="41"/>
      <c r="C44" s="41"/>
      <c r="D44" s="41"/>
      <c r="E44" s="41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5" customHeight="1" x14ac:dyDescent="0.25">
      <c r="A45" s="41" t="s">
        <v>47</v>
      </c>
      <c r="B45" s="41"/>
      <c r="C45" s="41"/>
      <c r="D45" s="41"/>
      <c r="E45" s="41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</row>
    <row r="46" spans="1:22" x14ac:dyDescent="0.25">
      <c r="A46" s="37"/>
      <c r="B46" s="37"/>
      <c r="C46" s="3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5.75" customHeight="1" x14ac:dyDescent="0.25">
      <c r="A47" s="39" t="s">
        <v>48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25.5" customHeight="1" x14ac:dyDescent="0.25">
      <c r="A48" s="40" t="s">
        <v>43</v>
      </c>
      <c r="B48" s="40"/>
      <c r="C48" s="40"/>
      <c r="D48" s="40"/>
      <c r="E48" s="40"/>
      <c r="F48" s="42" t="s">
        <v>49</v>
      </c>
      <c r="G48" s="42" t="s">
        <v>50</v>
      </c>
      <c r="H48" s="42" t="s">
        <v>51</v>
      </c>
      <c r="I48" s="42" t="s">
        <v>52</v>
      </c>
      <c r="J48" s="42" t="s">
        <v>53</v>
      </c>
      <c r="K48" s="42" t="s">
        <v>54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38.25" x14ac:dyDescent="0.25">
      <c r="A49" s="41" t="s">
        <v>55</v>
      </c>
      <c r="B49" s="41"/>
      <c r="C49" s="41"/>
      <c r="D49" s="41"/>
      <c r="E49" s="41"/>
      <c r="F49" s="43">
        <v>400000</v>
      </c>
      <c r="G49" s="44" t="s">
        <v>56</v>
      </c>
      <c r="H49" s="45">
        <v>201800010008207</v>
      </c>
      <c r="I49" s="46" t="s">
        <v>33</v>
      </c>
      <c r="J49" s="46" t="s">
        <v>34</v>
      </c>
      <c r="K49" s="47" t="s">
        <v>57</v>
      </c>
      <c r="L49" s="37"/>
      <c r="M49" s="37"/>
      <c r="N49" s="37"/>
      <c r="O49" s="37"/>
      <c r="P49" s="48"/>
      <c r="Q49" s="37"/>
      <c r="R49" s="37"/>
      <c r="S49" s="37"/>
      <c r="T49" s="37"/>
      <c r="U49" s="37"/>
      <c r="V49" s="37"/>
    </row>
    <row r="50" spans="1:22" ht="38.25" x14ac:dyDescent="0.25">
      <c r="A50" s="41" t="s">
        <v>55</v>
      </c>
      <c r="B50" s="41"/>
      <c r="C50" s="41"/>
      <c r="D50" s="41"/>
      <c r="E50" s="41"/>
      <c r="F50" s="43">
        <v>481258.85000000003</v>
      </c>
      <c r="G50" s="44" t="s">
        <v>56</v>
      </c>
      <c r="H50" s="45">
        <v>201800010008207</v>
      </c>
      <c r="I50" s="46" t="s">
        <v>34</v>
      </c>
      <c r="J50" s="46" t="s">
        <v>35</v>
      </c>
      <c r="K50" s="47" t="s">
        <v>57</v>
      </c>
      <c r="L50" s="37"/>
      <c r="M50" s="37"/>
      <c r="N50" s="37"/>
      <c r="O50" s="37"/>
      <c r="P50" s="48"/>
      <c r="Q50" s="37"/>
      <c r="R50" s="37"/>
      <c r="S50" s="37"/>
      <c r="T50" s="37"/>
      <c r="U50" s="37"/>
      <c r="V50" s="37"/>
    </row>
    <row r="51" spans="1:22" ht="38.25" x14ac:dyDescent="0.25">
      <c r="A51" s="41" t="s">
        <v>55</v>
      </c>
      <c r="B51" s="41"/>
      <c r="C51" s="41"/>
      <c r="D51" s="41"/>
      <c r="E51" s="41"/>
      <c r="F51" s="43">
        <v>144321.16</v>
      </c>
      <c r="G51" s="44" t="s">
        <v>56</v>
      </c>
      <c r="H51" s="45">
        <v>201800010008207</v>
      </c>
      <c r="I51" s="46" t="s">
        <v>33</v>
      </c>
      <c r="J51" s="46" t="s">
        <v>35</v>
      </c>
      <c r="K51" s="47" t="s">
        <v>57</v>
      </c>
      <c r="L51" s="37"/>
      <c r="M51" s="37"/>
      <c r="N51" s="37"/>
      <c r="O51" s="37"/>
      <c r="P51" s="48"/>
      <c r="Q51" s="37"/>
      <c r="R51" s="37"/>
      <c r="S51" s="37"/>
      <c r="T51" s="37"/>
      <c r="U51" s="37"/>
      <c r="V51" s="37"/>
    </row>
    <row r="52" spans="1:22" ht="38.25" x14ac:dyDescent="0.25">
      <c r="A52" s="41" t="s">
        <v>55</v>
      </c>
      <c r="B52" s="41"/>
      <c r="C52" s="41"/>
      <c r="D52" s="41"/>
      <c r="E52" s="41"/>
      <c r="F52" s="43">
        <f>537147.44-27745.6</f>
        <v>509401.83999999997</v>
      </c>
      <c r="G52" s="44" t="s">
        <v>56</v>
      </c>
      <c r="H52" s="45">
        <v>201800010008207</v>
      </c>
      <c r="I52" s="46" t="s">
        <v>35</v>
      </c>
      <c r="J52" s="46" t="s">
        <v>36</v>
      </c>
      <c r="K52" s="47" t="s">
        <v>57</v>
      </c>
      <c r="L52" s="37"/>
      <c r="M52" s="37"/>
      <c r="N52" s="37"/>
      <c r="O52" s="37"/>
      <c r="P52" s="48"/>
      <c r="Q52" s="37"/>
      <c r="R52" s="37"/>
      <c r="S52" s="37"/>
      <c r="T52" s="37"/>
      <c r="U52" s="37"/>
      <c r="V52" s="37"/>
    </row>
    <row r="53" spans="1:22" ht="38.25" x14ac:dyDescent="0.25">
      <c r="A53" s="41" t="s">
        <v>55</v>
      </c>
      <c r="B53" s="41"/>
      <c r="C53" s="41"/>
      <c r="D53" s="41"/>
      <c r="E53" s="41"/>
      <c r="F53" s="43">
        <v>3584.61</v>
      </c>
      <c r="G53" s="44" t="s">
        <v>56</v>
      </c>
      <c r="H53" s="45">
        <v>201800010008207</v>
      </c>
      <c r="I53" s="46" t="s">
        <v>34</v>
      </c>
      <c r="J53" s="46" t="s">
        <v>36</v>
      </c>
      <c r="K53" s="47" t="s">
        <v>57</v>
      </c>
      <c r="L53" s="37"/>
      <c r="M53" s="37"/>
      <c r="N53" s="37"/>
      <c r="O53" s="37"/>
      <c r="P53" s="48"/>
      <c r="Q53" s="37"/>
      <c r="R53" s="37"/>
      <c r="S53" s="37"/>
      <c r="T53" s="37"/>
      <c r="U53" s="37"/>
      <c r="V53" s="37"/>
    </row>
    <row r="54" spans="1:22" ht="38.25" x14ac:dyDescent="0.25">
      <c r="A54" s="41" t="s">
        <v>55</v>
      </c>
      <c r="B54" s="41"/>
      <c r="C54" s="41"/>
      <c r="D54" s="41"/>
      <c r="E54" s="41"/>
      <c r="F54" s="43">
        <f>532973.09-27745.6-27745.6</f>
        <v>477481.89</v>
      </c>
      <c r="G54" s="44" t="s">
        <v>56</v>
      </c>
      <c r="H54" s="45">
        <v>201800010008207</v>
      </c>
      <c r="I54" s="46" t="s">
        <v>36</v>
      </c>
      <c r="J54" s="46" t="s">
        <v>37</v>
      </c>
      <c r="K54" s="47" t="s">
        <v>57</v>
      </c>
      <c r="L54" s="37"/>
      <c r="M54" s="37"/>
      <c r="N54" s="37"/>
      <c r="O54" s="37"/>
      <c r="P54" s="48"/>
      <c r="Q54" s="37"/>
      <c r="R54" s="37"/>
      <c r="S54" s="37"/>
      <c r="T54" s="37"/>
      <c r="U54" s="37"/>
      <c r="V54" s="37"/>
    </row>
    <row r="55" spans="1:22" ht="38.25" x14ac:dyDescent="0.25">
      <c r="A55" s="41" t="s">
        <v>55</v>
      </c>
      <c r="B55" s="41"/>
      <c r="C55" s="41"/>
      <c r="D55" s="41"/>
      <c r="E55" s="41"/>
      <c r="F55" s="43">
        <v>38051.359999999986</v>
      </c>
      <c r="G55" s="44" t="s">
        <v>56</v>
      </c>
      <c r="H55" s="45">
        <v>201800010008207</v>
      </c>
      <c r="I55" s="46" t="s">
        <v>35</v>
      </c>
      <c r="J55" s="46" t="s">
        <v>37</v>
      </c>
      <c r="K55" s="47" t="s">
        <v>57</v>
      </c>
      <c r="L55" s="37"/>
      <c r="M55" s="37"/>
      <c r="N55" s="37"/>
      <c r="O55" s="37"/>
      <c r="P55" s="48"/>
      <c r="Q55" s="37"/>
      <c r="R55" s="37"/>
      <c r="S55" s="37"/>
      <c r="T55" s="37"/>
      <c r="U55" s="37"/>
      <c r="V55" s="37"/>
    </row>
    <row r="56" spans="1:22" ht="38.25" x14ac:dyDescent="0.25">
      <c r="A56" s="41" t="s">
        <v>55</v>
      </c>
      <c r="B56" s="41"/>
      <c r="C56" s="41"/>
      <c r="D56" s="41"/>
      <c r="E56" s="41"/>
      <c r="F56" s="43">
        <f>528467.84-83236.8</f>
        <v>445231.04</v>
      </c>
      <c r="G56" s="44" t="s">
        <v>58</v>
      </c>
      <c r="H56" s="45">
        <v>201800010008207</v>
      </c>
      <c r="I56" s="46" t="s">
        <v>37</v>
      </c>
      <c r="J56" s="46" t="s">
        <v>38</v>
      </c>
      <c r="K56" s="47" t="s">
        <v>57</v>
      </c>
      <c r="L56" s="37"/>
      <c r="M56" s="37"/>
      <c r="N56" s="37"/>
      <c r="O56" s="37"/>
      <c r="P56" s="48"/>
      <c r="Q56" s="37"/>
      <c r="R56" s="37"/>
      <c r="S56" s="37"/>
      <c r="T56" s="37"/>
      <c r="U56" s="37"/>
      <c r="V56" s="37"/>
    </row>
    <row r="57" spans="1:22" ht="38.25" x14ac:dyDescent="0.25">
      <c r="A57" s="41" t="s">
        <v>55</v>
      </c>
      <c r="B57" s="41"/>
      <c r="C57" s="41"/>
      <c r="D57" s="41"/>
      <c r="E57" s="41"/>
      <c r="F57" s="43">
        <v>70302.209999999963</v>
      </c>
      <c r="G57" s="44" t="s">
        <v>58</v>
      </c>
      <c r="H57" s="45">
        <v>201800010008207</v>
      </c>
      <c r="I57" s="46" t="s">
        <v>36</v>
      </c>
      <c r="J57" s="46" t="s">
        <v>38</v>
      </c>
      <c r="K57" s="47" t="s">
        <v>57</v>
      </c>
      <c r="L57" s="37"/>
      <c r="M57" s="37"/>
      <c r="N57" s="37"/>
      <c r="O57" s="37"/>
      <c r="P57" s="48"/>
      <c r="Q57" s="37"/>
      <c r="R57" s="37"/>
      <c r="S57" s="37"/>
      <c r="T57" s="37"/>
      <c r="U57" s="37"/>
      <c r="V57" s="37"/>
    </row>
    <row r="58" spans="1:22" ht="25.5" x14ac:dyDescent="0.25">
      <c r="A58" s="41" t="s">
        <v>59</v>
      </c>
      <c r="B58" s="41"/>
      <c r="C58" s="41"/>
      <c r="D58" s="41"/>
      <c r="E58" s="41"/>
      <c r="F58" s="43">
        <v>27745.599999999598</v>
      </c>
      <c r="G58" s="49" t="s">
        <v>60</v>
      </c>
      <c r="H58" s="45">
        <v>202200010066719</v>
      </c>
      <c r="I58" s="46" t="s">
        <v>36</v>
      </c>
      <c r="J58" s="46" t="s">
        <v>36</v>
      </c>
      <c r="K58" s="47" t="s">
        <v>61</v>
      </c>
      <c r="L58" s="37"/>
      <c r="M58" s="37"/>
      <c r="N58" s="37"/>
      <c r="O58" s="37"/>
      <c r="P58" s="48"/>
      <c r="Q58" s="37"/>
      <c r="R58" s="37"/>
      <c r="S58" s="37"/>
      <c r="T58" s="37"/>
      <c r="U58" s="37"/>
      <c r="V58" s="37"/>
    </row>
    <row r="59" spans="1:22" ht="25.5" x14ac:dyDescent="0.25">
      <c r="A59" s="41" t="s">
        <v>59</v>
      </c>
      <c r="B59" s="41"/>
      <c r="C59" s="41"/>
      <c r="D59" s="41"/>
      <c r="E59" s="41"/>
      <c r="F59" s="43">
        <v>27745.599999999598</v>
      </c>
      <c r="G59" s="49" t="s">
        <v>60</v>
      </c>
      <c r="H59" s="45">
        <v>202200010066719</v>
      </c>
      <c r="I59" s="46" t="s">
        <v>37</v>
      </c>
      <c r="J59" s="46" t="s">
        <v>37</v>
      </c>
      <c r="K59" s="47" t="s">
        <v>61</v>
      </c>
      <c r="L59" s="37"/>
      <c r="M59" s="37"/>
      <c r="N59" s="37"/>
      <c r="O59" s="37"/>
      <c r="P59" s="48"/>
      <c r="Q59" s="37"/>
      <c r="R59" s="37"/>
      <c r="S59" s="37"/>
      <c r="T59" s="37"/>
      <c r="U59" s="37"/>
      <c r="V59" s="37"/>
    </row>
    <row r="60" spans="1:22" ht="25.5" x14ac:dyDescent="0.25">
      <c r="A60" s="41" t="s">
        <v>59</v>
      </c>
      <c r="B60" s="41"/>
      <c r="C60" s="41"/>
      <c r="D60" s="41"/>
      <c r="E60" s="41"/>
      <c r="F60" s="43">
        <v>27745.599999999598</v>
      </c>
      <c r="G60" s="49" t="s">
        <v>60</v>
      </c>
      <c r="H60" s="45">
        <v>202200010066719</v>
      </c>
      <c r="I60" s="46" t="s">
        <v>38</v>
      </c>
      <c r="J60" s="46" t="s">
        <v>38</v>
      </c>
      <c r="K60" s="47" t="s">
        <v>61</v>
      </c>
      <c r="L60" s="37"/>
      <c r="M60" s="37"/>
      <c r="N60" s="37"/>
      <c r="O60" s="37"/>
      <c r="P60" s="48"/>
      <c r="Q60" s="37"/>
      <c r="R60" s="37"/>
      <c r="S60" s="37"/>
      <c r="T60" s="37"/>
      <c r="U60" s="37"/>
      <c r="V60" s="37"/>
    </row>
    <row r="61" spans="1:22" x14ac:dyDescent="0.25">
      <c r="A61" s="41" t="s">
        <v>62</v>
      </c>
      <c r="B61" s="41"/>
      <c r="C61" s="41"/>
      <c r="D61" s="41"/>
      <c r="E61" s="41"/>
      <c r="F61" s="43"/>
      <c r="G61" s="44"/>
      <c r="H61" s="47"/>
      <c r="I61" s="47"/>
      <c r="J61" s="47"/>
      <c r="K61" s="47"/>
      <c r="L61" s="37"/>
      <c r="M61" s="37"/>
      <c r="N61" s="37"/>
      <c r="O61" s="37"/>
      <c r="P61" s="48"/>
      <c r="Q61" s="37"/>
      <c r="R61" s="37"/>
      <c r="S61" s="37"/>
      <c r="T61" s="37"/>
      <c r="U61" s="37"/>
      <c r="V61" s="37"/>
    </row>
    <row r="62" spans="1:22" x14ac:dyDescent="0.25">
      <c r="A62" s="41" t="s">
        <v>63</v>
      </c>
      <c r="B62" s="41"/>
      <c r="C62" s="41"/>
      <c r="D62" s="41"/>
      <c r="E62" s="41"/>
      <c r="F62" s="47"/>
      <c r="G62" s="44"/>
      <c r="H62" s="47"/>
      <c r="I62" s="47"/>
      <c r="J62" s="47"/>
      <c r="K62" s="47"/>
      <c r="L62" s="37"/>
      <c r="M62" s="37"/>
      <c r="N62" s="37"/>
      <c r="O62" s="37"/>
      <c r="P62" s="48"/>
      <c r="Q62" s="37"/>
      <c r="R62" s="37"/>
      <c r="S62" s="37"/>
      <c r="T62" s="37"/>
      <c r="U62" s="37"/>
      <c r="V62" s="37"/>
    </row>
    <row r="63" spans="1:22" x14ac:dyDescent="0.25">
      <c r="A63" s="41" t="s">
        <v>64</v>
      </c>
      <c r="B63" s="41"/>
      <c r="C63" s="41"/>
      <c r="D63" s="41"/>
      <c r="E63" s="41"/>
      <c r="F63" s="47"/>
      <c r="G63" s="44"/>
      <c r="H63" s="47"/>
      <c r="I63" s="47"/>
      <c r="J63" s="47"/>
      <c r="K63" s="47"/>
      <c r="L63" s="37"/>
      <c r="M63" s="37"/>
      <c r="N63" s="37"/>
      <c r="O63" s="37"/>
      <c r="P63" s="48"/>
      <c r="Q63" s="37"/>
      <c r="R63" s="37"/>
      <c r="S63" s="37"/>
      <c r="T63" s="37"/>
      <c r="U63" s="37"/>
      <c r="V63" s="37"/>
    </row>
    <row r="64" spans="1:22" x14ac:dyDescent="0.25">
      <c r="A64" s="41" t="s">
        <v>65</v>
      </c>
      <c r="B64" s="41"/>
      <c r="C64" s="41"/>
      <c r="D64" s="41"/>
      <c r="E64" s="41"/>
      <c r="F64" s="47"/>
      <c r="G64" s="44"/>
      <c r="H64" s="47"/>
      <c r="I64" s="47"/>
      <c r="J64" s="47"/>
      <c r="K64" s="47"/>
      <c r="L64" s="37"/>
      <c r="M64" s="37"/>
      <c r="N64" s="37"/>
      <c r="O64" s="37"/>
      <c r="P64" s="48"/>
      <c r="Q64" s="37"/>
      <c r="R64" s="37"/>
      <c r="S64" s="37"/>
      <c r="T64" s="37"/>
      <c r="U64" s="37"/>
      <c r="V64" s="37"/>
    </row>
    <row r="65" spans="1:22" ht="15" customHeight="1" x14ac:dyDescent="0.25">
      <c r="A65" s="50" t="s">
        <v>66</v>
      </c>
      <c r="B65" s="50"/>
      <c r="C65" s="50"/>
      <c r="D65" s="50"/>
      <c r="E65" s="50"/>
      <c r="F65" s="51">
        <f>SUM(F49:F64)</f>
        <v>2652869.7599999988</v>
      </c>
      <c r="G65" s="52"/>
      <c r="H65" s="52"/>
      <c r="I65" s="52"/>
      <c r="J65" s="52"/>
      <c r="K65" s="52"/>
      <c r="L65" s="37"/>
      <c r="M65" s="37"/>
      <c r="N65" s="37"/>
      <c r="O65" s="37"/>
      <c r="P65" s="48"/>
      <c r="Q65" s="37"/>
      <c r="R65" s="37"/>
      <c r="S65" s="37"/>
      <c r="T65" s="37"/>
      <c r="U65" s="37"/>
      <c r="V65" s="37"/>
    </row>
    <row r="66" spans="1:22" ht="15" customHeight="1" x14ac:dyDescent="0.25">
      <c r="A66" s="53" t="s">
        <v>67</v>
      </c>
      <c r="B66" s="53"/>
      <c r="C66" s="53"/>
      <c r="D66" s="53"/>
      <c r="E66" s="53"/>
      <c r="F66" s="53"/>
      <c r="G66" s="53"/>
      <c r="H66" s="53"/>
      <c r="I66" s="48"/>
      <c r="J66" s="48"/>
      <c r="K66" s="48"/>
      <c r="L66" s="48"/>
      <c r="M66" s="48"/>
      <c r="N66" s="48"/>
      <c r="O66" s="48"/>
      <c r="P66" s="37"/>
      <c r="Q66" s="37"/>
      <c r="R66" s="37"/>
      <c r="S66" s="37"/>
      <c r="T66" s="37"/>
      <c r="U66" s="37"/>
      <c r="V66" s="37"/>
    </row>
    <row r="67" spans="1:22" ht="15.75" thickBot="1" x14ac:dyDescent="0.3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37"/>
      <c r="Q67" s="37"/>
      <c r="R67" s="37"/>
      <c r="S67" s="37"/>
      <c r="T67" s="37"/>
      <c r="U67" s="37"/>
      <c r="V67" s="37"/>
    </row>
    <row r="68" spans="1:22" ht="15.75" customHeight="1" thickBot="1" x14ac:dyDescent="0.3">
      <c r="A68" s="55" t="s">
        <v>68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6"/>
      <c r="M68" s="56"/>
      <c r="N68" s="56"/>
      <c r="O68" s="56"/>
      <c r="P68" s="37"/>
      <c r="Q68" s="37"/>
      <c r="R68" s="37"/>
      <c r="S68" s="37"/>
      <c r="T68" s="37"/>
      <c r="U68" s="37"/>
      <c r="V68" s="37"/>
    </row>
    <row r="69" spans="1:22" ht="15.75" thickBot="1" x14ac:dyDescent="0.3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6"/>
      <c r="M69" s="56"/>
      <c r="N69" s="56"/>
      <c r="O69" s="56"/>
      <c r="P69" s="37"/>
      <c r="Q69" s="37"/>
      <c r="R69" s="37"/>
      <c r="S69" s="37"/>
      <c r="T69" s="37"/>
      <c r="U69" s="37"/>
      <c r="V69" s="37"/>
    </row>
    <row r="70" spans="1:22" x14ac:dyDescent="0.25">
      <c r="A70" s="37"/>
      <c r="B70" s="37"/>
      <c r="C70" s="38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</row>
    <row r="71" spans="1:22" ht="15" customHeight="1" x14ac:dyDescent="0.25">
      <c r="A71" s="53" t="s">
        <v>69</v>
      </c>
      <c r="B71" s="53"/>
      <c r="C71" s="53"/>
      <c r="D71" s="53"/>
      <c r="E71" s="53"/>
      <c r="F71" s="53"/>
      <c r="G71" s="53"/>
      <c r="H71" s="53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</row>
    <row r="72" spans="1:22" ht="38.25" customHeight="1" x14ac:dyDescent="0.25">
      <c r="A72" s="57"/>
      <c r="B72" s="57"/>
      <c r="C72" s="5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</row>
    <row r="73" spans="1:22" x14ac:dyDescent="0.25">
      <c r="A73" s="37"/>
      <c r="B73" s="37"/>
      <c r="C73" s="38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</row>
    <row r="74" spans="1:22" ht="15" customHeight="1" x14ac:dyDescent="0.25">
      <c r="A74" s="37"/>
      <c r="B74" s="37"/>
      <c r="C74" s="38"/>
      <c r="D74" s="58"/>
      <c r="E74" s="58"/>
      <c r="F74" s="58"/>
      <c r="I74" s="58"/>
      <c r="J74" s="58"/>
      <c r="K74" s="58"/>
      <c r="L74" s="58"/>
      <c r="M74" s="37"/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33.75" customHeight="1" x14ac:dyDescent="0.25">
      <c r="A75" s="59"/>
      <c r="B75" s="59"/>
      <c r="C75" s="38"/>
      <c r="D75" s="58"/>
      <c r="E75" s="58"/>
      <c r="F75" s="58"/>
      <c r="I75" s="58"/>
      <c r="J75" s="58"/>
      <c r="K75" s="58"/>
      <c r="L75" s="58"/>
      <c r="M75" s="37"/>
      <c r="N75" s="37"/>
      <c r="O75" s="37"/>
      <c r="P75" s="37"/>
      <c r="Q75" s="37"/>
      <c r="R75" s="37"/>
      <c r="S75" s="37"/>
      <c r="T75" s="37"/>
      <c r="U75" s="37"/>
      <c r="V75" s="37"/>
    </row>
    <row r="76" spans="1:22" x14ac:dyDescent="0.25">
      <c r="A76" s="37"/>
      <c r="B76" s="37"/>
      <c r="C76" s="38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</row>
    <row r="77" spans="1:22" x14ac:dyDescent="0.25">
      <c r="A77" s="37"/>
      <c r="B77" s="37"/>
      <c r="C77" s="38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</row>
    <row r="78" spans="1:22" x14ac:dyDescent="0.25">
      <c r="A78" s="37"/>
      <c r="B78" s="37"/>
      <c r="C78" s="38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</row>
    <row r="79" spans="1:22" x14ac:dyDescent="0.25">
      <c r="A79" s="37"/>
      <c r="B79" s="37"/>
      <c r="C79" s="38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</row>
    <row r="80" spans="1:22" x14ac:dyDescent="0.25">
      <c r="A80" s="37"/>
      <c r="B80" s="37"/>
      <c r="C80" s="3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</row>
    <row r="81" spans="1:22" x14ac:dyDescent="0.25">
      <c r="A81" s="60"/>
      <c r="B81" s="60"/>
      <c r="C81" s="61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</row>
    <row r="82" spans="1:22" x14ac:dyDescent="0.25">
      <c r="A82" s="60"/>
      <c r="B82" s="60"/>
      <c r="C82" s="61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</row>
    <row r="83" spans="1:22" x14ac:dyDescent="0.25">
      <c r="A83" s="60"/>
      <c r="B83" s="60"/>
      <c r="C83" s="61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</row>
    <row r="84" spans="1:22" x14ac:dyDescent="0.25">
      <c r="A84" s="60"/>
      <c r="B84" s="60"/>
      <c r="C84" s="61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</row>
    <row r="85" spans="1:22" x14ac:dyDescent="0.25">
      <c r="A85" s="60"/>
      <c r="B85" s="60"/>
      <c r="C85" s="61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</row>
    <row r="86" spans="1:22" x14ac:dyDescent="0.25">
      <c r="A86" s="60"/>
      <c r="B86" s="60"/>
      <c r="C86" s="61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</row>
    <row r="87" spans="1:22" x14ac:dyDescent="0.25">
      <c r="A87" s="60"/>
      <c r="B87" s="60"/>
      <c r="C87" s="61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</row>
    <row r="88" spans="1:22" x14ac:dyDescent="0.25">
      <c r="A88" s="60"/>
      <c r="B88" s="60"/>
      <c r="C88" s="61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</row>
    <row r="89" spans="1:22" x14ac:dyDescent="0.25">
      <c r="A89" s="60"/>
      <c r="B89" s="60"/>
      <c r="C89" s="61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</row>
    <row r="90" spans="1:22" x14ac:dyDescent="0.25">
      <c r="A90" s="60"/>
      <c r="B90" s="60"/>
      <c r="C90" s="61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</row>
    <row r="91" spans="1:22" x14ac:dyDescent="0.25">
      <c r="A91" s="60"/>
      <c r="B91" s="60"/>
      <c r="C91" s="61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</row>
    <row r="92" spans="1:22" x14ac:dyDescent="0.25">
      <c r="A92" s="60"/>
      <c r="B92" s="60"/>
      <c r="C92" s="61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</row>
    <row r="93" spans="1:22" x14ac:dyDescent="0.25">
      <c r="A93" s="60"/>
      <c r="B93" s="60"/>
      <c r="C93" s="61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</row>
    <row r="94" spans="1:22" x14ac:dyDescent="0.25">
      <c r="A94" s="60"/>
      <c r="B94" s="60"/>
      <c r="C94" s="61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</row>
    <row r="95" spans="1:22" x14ac:dyDescent="0.25">
      <c r="A95" s="60"/>
      <c r="B95" s="60"/>
      <c r="C95" s="61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</row>
    <row r="96" spans="1:22" x14ac:dyDescent="0.25">
      <c r="A96" s="60"/>
      <c r="B96" s="60"/>
      <c r="C96" s="61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</row>
    <row r="97" spans="1:22" x14ac:dyDescent="0.25">
      <c r="A97" s="60"/>
      <c r="B97" s="60"/>
      <c r="C97" s="61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</row>
    <row r="98" spans="1:22" x14ac:dyDescent="0.25">
      <c r="A98" s="60"/>
      <c r="B98" s="60"/>
      <c r="C98" s="61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</row>
    <row r="99" spans="1:22" x14ac:dyDescent="0.25">
      <c r="A99" s="60"/>
      <c r="B99" s="60"/>
      <c r="C99" s="61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</row>
    <row r="100" spans="1:22" x14ac:dyDescent="0.25">
      <c r="A100" s="60"/>
      <c r="B100" s="60"/>
      <c r="C100" s="61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</row>
    <row r="101" spans="1:22" x14ac:dyDescent="0.25">
      <c r="A101" s="60"/>
      <c r="B101" s="60"/>
      <c r="C101" s="61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</row>
    <row r="102" spans="1:22" x14ac:dyDescent="0.25">
      <c r="A102" s="60"/>
      <c r="B102" s="60"/>
      <c r="C102" s="61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</row>
    <row r="103" spans="1:22" x14ac:dyDescent="0.25">
      <c r="A103" s="60"/>
      <c r="B103" s="60"/>
      <c r="C103" s="61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</row>
    <row r="104" spans="1:22" x14ac:dyDescent="0.25">
      <c r="A104" s="60"/>
      <c r="B104" s="60"/>
      <c r="C104" s="61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</row>
    <row r="105" spans="1:22" x14ac:dyDescent="0.25">
      <c r="A105" s="60"/>
      <c r="B105" s="60"/>
      <c r="C105" s="61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</row>
    <row r="106" spans="1:22" x14ac:dyDescent="0.25">
      <c r="A106" s="60"/>
      <c r="B106" s="60"/>
      <c r="C106" s="61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</row>
    <row r="107" spans="1:22" x14ac:dyDescent="0.25">
      <c r="A107" s="60"/>
      <c r="B107" s="60"/>
      <c r="C107" s="61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</row>
    <row r="108" spans="1:22" x14ac:dyDescent="0.25">
      <c r="A108" s="60"/>
      <c r="B108" s="60"/>
      <c r="C108" s="61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</row>
    <row r="109" spans="1:22" x14ac:dyDescent="0.25">
      <c r="A109" s="60"/>
      <c r="B109" s="60"/>
      <c r="C109" s="61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</row>
    <row r="110" spans="1:22" x14ac:dyDescent="0.25">
      <c r="A110" s="60"/>
      <c r="B110" s="60"/>
      <c r="C110" s="61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</row>
    <row r="111" spans="1:22" x14ac:dyDescent="0.25">
      <c r="A111" s="60"/>
      <c r="B111" s="60"/>
      <c r="C111" s="61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</row>
    <row r="112" spans="1:22" x14ac:dyDescent="0.25">
      <c r="A112" s="60"/>
      <c r="B112" s="60"/>
      <c r="C112" s="61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</row>
    <row r="113" spans="1:22" x14ac:dyDescent="0.25">
      <c r="A113" s="60"/>
      <c r="B113" s="60"/>
      <c r="C113" s="61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</row>
    <row r="114" spans="1:22" x14ac:dyDescent="0.25">
      <c r="A114" s="60"/>
      <c r="B114" s="60"/>
      <c r="C114" s="61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</row>
    <row r="115" spans="1:22" x14ac:dyDescent="0.25">
      <c r="A115" s="60"/>
      <c r="B115" s="60"/>
      <c r="C115" s="61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</row>
    <row r="116" spans="1:22" x14ac:dyDescent="0.25">
      <c r="A116" s="60"/>
      <c r="B116" s="60"/>
      <c r="C116" s="61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</row>
    <row r="117" spans="1:22" x14ac:dyDescent="0.25">
      <c r="A117" s="60"/>
      <c r="B117" s="60"/>
      <c r="C117" s="61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</row>
  </sheetData>
  <mergeCells count="62">
    <mergeCell ref="D74:F74"/>
    <mergeCell ref="I74:L74"/>
    <mergeCell ref="D75:F75"/>
    <mergeCell ref="I75:L75"/>
    <mergeCell ref="A66:H66"/>
    <mergeCell ref="A67:O67"/>
    <mergeCell ref="A68:K69"/>
    <mergeCell ref="L68:O69"/>
    <mergeCell ref="A71:H71"/>
    <mergeCell ref="A72:C72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40:E41"/>
    <mergeCell ref="A42:E42"/>
    <mergeCell ref="A43:E43"/>
    <mergeCell ref="A44:E44"/>
    <mergeCell ref="A45:E45"/>
    <mergeCell ref="A47:K47"/>
    <mergeCell ref="K20:N20"/>
    <mergeCell ref="O20:P20"/>
    <mergeCell ref="R20:S20"/>
    <mergeCell ref="T20:U20"/>
    <mergeCell ref="V20:V21"/>
    <mergeCell ref="A39:E39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rintOptions horizontalCentered="1"/>
  <pageMargins left="0.31527777777777799" right="0.31527777777777799" top="0.83194444444444504" bottom="0.59097222222222201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HECAD-32-22</vt:lpstr>
      <vt:lpstr>'HECAD-32-22'!Area_de_impressao</vt:lpstr>
      <vt:lpstr>'HECAD-32-22'!Titulos_de_impressao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2024-06-19T16:24:05Z</dcterms:created>
  <dcterms:modified xsi:type="dcterms:W3CDTF">2024-06-19T16:24:38Z</dcterms:modified>
</cp:coreProperties>
</file>