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3\"/>
    </mc:Choice>
  </mc:AlternateContent>
  <xr:revisionPtr revIDLastSave="0" documentId="13_ncr:1_{2696F6E5-B033-4D8C-BAD3-A47A59E0A6E9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3.2023" sheetId="1" r:id="rId1"/>
  </sheets>
  <definedNames>
    <definedName name="_xlnm.Print_Area" localSheetId="0">'03.2023'!$A$1:$B$93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68" i="1"/>
  <c r="B46" i="1"/>
  <c r="B86" i="1"/>
  <c r="B37" i="1" l="1"/>
  <c r="B48" i="1" l="1"/>
  <c r="B29" i="1" l="1"/>
  <c r="B74" i="1" l="1"/>
  <c r="B61" i="1"/>
  <c r="B49" i="1"/>
  <c r="B42" i="1"/>
  <c r="B69" i="1" l="1"/>
  <c r="D68" i="1" s="1"/>
  <c r="B80" i="1" l="1"/>
  <c r="D69" i="1" s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<sst xmlns="http://schemas.openxmlformats.org/spreadsheetml/2006/main" count="74" uniqueCount="74">
  <si>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</si>
  <si>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</si>
  <si>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</si>
  <si>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</si>
  <si>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</si>
  <si>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</si>
  <si>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</si>
  <si>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</si>
  <si>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</si>
  <si>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</si>
  <si>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</si>
  <si>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</si>
  <si>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</si>
  <si>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</si>
  <si>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</si>
  <si>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</si>
  <si>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</si>
  <si>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</si>
  <si>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</si>
  <si>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</si>
  <si>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</si>
  <si>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</si>
  <si>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</si>
  <si>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</si>
  <si>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</si>
  <si>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</si>
  <si>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</si>
  <si>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</si>
  <si>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</si>
  <si>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</si>
  <si>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</si>
  <si>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</si>
  <si>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</si>
  <si>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</si>
  <si>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</si>
  <si>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</si>
  <si>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</si>
  <si>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</si>
  <si>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</si>
  <si>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</si>
  <si>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</si>
  <si>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</si>
  <si>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</si>
  <si>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</si>
  <si>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</si>
  <si>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</si>
  <si>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</si>
  <si>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</si>
  <si>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</si>
  <si>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</si>
  <si>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</si>
  <si>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</si>
  <si>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</si>
  <si>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</si>
  <si>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</si>
  <si>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</si>
  <si>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</si>
  <si>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</si>
  <si>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</si>
  <si>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</si>
  <si>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>2.4 Rendimento sobre Aplicação Financeiras - INVESTIMENTO  Banco ITAÚ 31.900-5</t>
  </si>
  <si>
    <t>5.1.8 Outros - Reembolso de despesas</t>
  </si>
  <si>
    <t>GERÊNCIA CORPORATIVA FINANCEIRA e CONTÁBIL:</t>
  </si>
  <si>
    <t>2.5 Outras entradas - Reembolso e Estorno</t>
  </si>
  <si>
    <t>2.2 Repasse - INVESTIMENTO   CEF 0447-6</t>
  </si>
  <si>
    <t>7.SALDO BANCÁRIO FINAL EM 31/03/2023</t>
  </si>
  <si>
    <t>Competência: 03/2023</t>
  </si>
  <si>
    <t xml:space="preserve">8.1 Glosa - servidores cedidos </t>
  </si>
  <si>
    <t xml:space="preserve">8.3 Glosa - Fatura Enel </t>
  </si>
  <si>
    <t>Goiânia, 27 de setembro de 2024</t>
  </si>
  <si>
    <t>CONTRATO DE GESTÃO/ADITIVO:     Nº 002/2013                          9° e 10º TERMO ADITIVO</t>
  </si>
  <si>
    <t>VIGÊNCIA DO CONTRATO DE GESTÃO:    INÍCIO 28/03/2022       E      TÉRMINO 27/03/2023 - 9º Termo Aditivo</t>
  </si>
  <si>
    <t>VIGÊNCIA DO CONTRATO DE GESTÃO:    INÍCIO 28/03/2023       E      TÉRMINO 27/03/2024 - 10º Termo Aditivo</t>
  </si>
  <si>
    <t>Metodologia de Avaliação da Transparência Ativa e Passiva - Organizações sem fins lucrativos que recebem recursos públicos e seus respectivos órgãos supervisores  - CGE/TCE- 2ª Edição -  2021 - Item  3.9/Financeiro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</si>
</sst>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1169569</xdr:colOff>
      <xdr:row>0</xdr:row>
      <xdr:rowOff>297614</xdr:rowOff>
    </xdr:from>
    <xdr:to>
      <xdr:col>1</xdr:col>
      <xdr:colOff>1650355</xdr:colOff>
      <xdr:row>0</xdr:row>
      <xdr:rowOff>1450474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A37B7C63-5275-47B9-850F-28309A5EEE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394" y="300789"/>
          <a:ext cx="8033610" cy="114968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zoomScale="95" zoomScaleNormal="95" zoomScaleSheetLayoutView="95" zoomScalePageLayoutView="70" workbookViewId="0">
      <selection activeCell="C12" sqref="C12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73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32</v>
      </c>
      <c r="B10" s="70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63" t="s">
        <v>34</v>
      </c>
      <c r="B12" s="63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63" t="s">
        <v>55</v>
      </c>
      <c r="B14" s="63"/>
      <c r="C14" s="1"/>
    </row>
    <row r="15" spans="1:3" customFormat="1" x14ac:dyDescent="0.35">
      <c r="A15" s="5" t="s">
        <v>46</v>
      </c>
      <c r="B15" s="4"/>
      <c r="C15" s="1"/>
    </row>
    <row r="16" spans="1:3" customFormat="1" x14ac:dyDescent="0.35">
      <c r="A16" s="5" t="s">
        <v>70</v>
      </c>
      <c r="B16" s="5"/>
    </row>
    <row r="17" spans="1:3" customFormat="1" x14ac:dyDescent="0.35">
      <c r="A17" s="63" t="s">
        <v>71</v>
      </c>
      <c r="B17" s="63"/>
      <c r="C17" s="1"/>
    </row>
    <row r="18" spans="1:3" customFormat="1" x14ac:dyDescent="0.35">
      <c r="A18" s="63" t="s">
        <v>72</v>
      </c>
      <c r="B18" s="63"/>
      <c r="C18" s="1"/>
    </row>
    <row r="19" spans="1:3" s="9" customFormat="1" x14ac:dyDescent="0.35">
      <c r="A19" s="6" t="s">
        <v>1</v>
      </c>
      <c r="B19" s="30">
        <v>3391178.59</v>
      </c>
      <c r="C19" s="8"/>
    </row>
    <row r="20" spans="1:3" s="9" customFormat="1" x14ac:dyDescent="0.35">
      <c r="A20" s="6" t="s">
        <v>2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4" t="s">
        <v>3</v>
      </c>
      <c r="B22" s="64"/>
    </row>
    <row r="23" spans="1:3" customFormat="1" ht="15.75" customHeight="1" x14ac:dyDescent="0.35">
      <c r="A23" s="10"/>
      <c r="B23" s="65" t="s">
        <v>4</v>
      </c>
    </row>
    <row r="24" spans="1:3" customFormat="1" ht="14.25" customHeight="1" x14ac:dyDescent="0.35">
      <c r="A24" s="11" t="s">
        <v>66</v>
      </c>
      <c r="B24" s="65"/>
      <c r="C24" s="12"/>
    </row>
    <row r="25" spans="1:3" customFormat="1" x14ac:dyDescent="0.35">
      <c r="A25" s="40" t="s">
        <v>5</v>
      </c>
      <c r="B25" s="41"/>
      <c r="C25" s="13"/>
    </row>
    <row r="26" spans="1:3" customFormat="1" x14ac:dyDescent="0.35">
      <c r="A26" s="14" t="s">
        <v>6</v>
      </c>
      <c r="B26" s="21">
        <v>1531.46</v>
      </c>
      <c r="C26" s="16"/>
    </row>
    <row r="27" spans="1:3" customFormat="1" x14ac:dyDescent="0.35">
      <c r="A27" s="14" t="s">
        <v>56</v>
      </c>
      <c r="B27" s="21">
        <v>13208.3</v>
      </c>
      <c r="C27" s="16"/>
    </row>
    <row r="28" spans="1:3" customFormat="1" x14ac:dyDescent="0.35">
      <c r="A28" s="14" t="s">
        <v>48</v>
      </c>
      <c r="B28" s="21">
        <v>19781355.420000002</v>
      </c>
      <c r="C28" s="16"/>
    </row>
    <row r="29" spans="1:3" customFormat="1" x14ac:dyDescent="0.35">
      <c r="A29" s="17" t="s">
        <v>36</v>
      </c>
      <c r="B29" s="18">
        <f>SUM(B26:B28)</f>
        <v>19796095.180000003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7</v>
      </c>
      <c r="B31" s="40"/>
      <c r="C31" s="12"/>
    </row>
    <row r="32" spans="1:3" customFormat="1" x14ac:dyDescent="0.35">
      <c r="A32" s="20" t="s">
        <v>47</v>
      </c>
      <c r="B32" s="21">
        <v>2591178.59</v>
      </c>
      <c r="C32" s="22"/>
    </row>
    <row r="33" spans="1:3" customFormat="1" x14ac:dyDescent="0.35">
      <c r="A33" s="20" t="s">
        <v>64</v>
      </c>
      <c r="B33" s="21">
        <v>0</v>
      </c>
      <c r="C33" s="22"/>
    </row>
    <row r="34" spans="1:3" customFormat="1" x14ac:dyDescent="0.35">
      <c r="A34" s="3" t="s">
        <v>49</v>
      </c>
      <c r="B34" s="21">
        <v>238940.35</v>
      </c>
      <c r="C34" s="22"/>
    </row>
    <row r="35" spans="1:3" customFormat="1" x14ac:dyDescent="0.35">
      <c r="A35" s="3" t="s">
        <v>60</v>
      </c>
      <c r="B35" s="21">
        <v>671.26</v>
      </c>
      <c r="C35" s="22"/>
    </row>
    <row r="36" spans="1:3" customFormat="1" x14ac:dyDescent="0.35">
      <c r="A36" s="3" t="s">
        <v>63</v>
      </c>
      <c r="B36" s="21">
        <v>52949.760000000002</v>
      </c>
      <c r="C36" s="22"/>
    </row>
    <row r="37" spans="1:3" customFormat="1" x14ac:dyDescent="0.35">
      <c r="A37" s="23" t="s">
        <v>37</v>
      </c>
      <c r="B37" s="24">
        <f>SUM(B32:B36)</f>
        <v>2883739.9599999995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8</v>
      </c>
      <c r="B39" s="43"/>
      <c r="C39" s="25"/>
    </row>
    <row r="40" spans="1:3" customFormat="1" x14ac:dyDescent="0.35">
      <c r="A40" s="20" t="s">
        <v>51</v>
      </c>
      <c r="B40" s="21">
        <v>3207080.08</v>
      </c>
      <c r="C40" s="25"/>
    </row>
    <row r="41" spans="1:3" customFormat="1" x14ac:dyDescent="0.35">
      <c r="A41" s="20" t="s">
        <v>53</v>
      </c>
      <c r="B41" s="21">
        <v>0</v>
      </c>
      <c r="C41" s="25"/>
    </row>
    <row r="42" spans="1:3" customFormat="1" x14ac:dyDescent="0.35">
      <c r="A42" s="23" t="s">
        <v>38</v>
      </c>
      <c r="B42" s="28">
        <f>B40+B41</f>
        <v>3207080.08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9</v>
      </c>
      <c r="B44" s="45"/>
      <c r="C44" s="8"/>
    </row>
    <row r="45" spans="1:3" customFormat="1" x14ac:dyDescent="0.35">
      <c r="A45" s="33" t="s">
        <v>52</v>
      </c>
      <c r="B45" s="21">
        <v>2706592.91</v>
      </c>
      <c r="C45" s="8"/>
    </row>
    <row r="46" spans="1:3" customFormat="1" x14ac:dyDescent="0.35">
      <c r="A46" s="29" t="s">
        <v>10</v>
      </c>
      <c r="B46" s="38">
        <f>B45</f>
        <v>2706592.91</v>
      </c>
      <c r="C46" s="8"/>
    </row>
    <row r="47" spans="1:3" customFormat="1" x14ac:dyDescent="0.35">
      <c r="A47" s="3" t="s">
        <v>54</v>
      </c>
      <c r="B47" s="27">
        <v>0</v>
      </c>
      <c r="C47" s="8"/>
    </row>
    <row r="48" spans="1:3" customFormat="1" x14ac:dyDescent="0.35">
      <c r="A48" s="29" t="s">
        <v>11</v>
      </c>
      <c r="B48" s="27">
        <f>B47</f>
        <v>0</v>
      </c>
      <c r="C48" s="8"/>
    </row>
    <row r="49" spans="1:3" customFormat="1" x14ac:dyDescent="0.35">
      <c r="A49" s="42" t="s">
        <v>39</v>
      </c>
      <c r="B49" s="46">
        <f>B46+B48</f>
        <v>2706592.91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12</v>
      </c>
      <c r="B51" s="47"/>
      <c r="C51" s="8"/>
    </row>
    <row r="52" spans="1:3" customFormat="1" x14ac:dyDescent="0.35">
      <c r="A52" s="42" t="s">
        <v>13</v>
      </c>
      <c r="B52" s="42"/>
      <c r="C52" s="12"/>
    </row>
    <row r="53" spans="1:3" customFormat="1" x14ac:dyDescent="0.35">
      <c r="A53" s="55" t="s">
        <v>14</v>
      </c>
      <c r="B53" s="21">
        <v>807494.42</v>
      </c>
      <c r="C53" s="22"/>
    </row>
    <row r="54" spans="1:3" customFormat="1" x14ac:dyDescent="0.35">
      <c r="A54" s="59" t="s">
        <v>15</v>
      </c>
      <c r="B54" s="21">
        <f>1554425.98+240.66</f>
        <v>1554666.64</v>
      </c>
      <c r="C54" s="22"/>
    </row>
    <row r="55" spans="1:3" customFormat="1" x14ac:dyDescent="0.35">
      <c r="A55" s="59" t="s">
        <v>16</v>
      </c>
      <c r="B55" s="21">
        <v>255781.97</v>
      </c>
      <c r="C55" s="22"/>
    </row>
    <row r="56" spans="1:3" customFormat="1" x14ac:dyDescent="0.35">
      <c r="A56" s="55" t="s">
        <v>17</v>
      </c>
      <c r="B56" s="21">
        <v>0</v>
      </c>
      <c r="C56" s="22"/>
    </row>
    <row r="57" spans="1:3" customFormat="1" x14ac:dyDescent="0.35">
      <c r="A57" s="55" t="s">
        <v>18</v>
      </c>
      <c r="B57" s="21">
        <v>131878.25</v>
      </c>
      <c r="C57" s="22"/>
    </row>
    <row r="58" spans="1:3" customFormat="1" x14ac:dyDescent="0.35">
      <c r="A58" s="55" t="s">
        <v>19</v>
      </c>
      <c r="B58" s="21">
        <v>260708.78</v>
      </c>
      <c r="C58" s="22"/>
    </row>
    <row r="59" spans="1:3" customFormat="1" ht="29" x14ac:dyDescent="0.35">
      <c r="A59" s="55" t="s">
        <v>20</v>
      </c>
      <c r="B59" s="21">
        <v>114977.66</v>
      </c>
      <c r="C59" s="22"/>
    </row>
    <row r="60" spans="1:3" customFormat="1" x14ac:dyDescent="0.35">
      <c r="A60" s="55" t="s">
        <v>61</v>
      </c>
      <c r="B60" s="21">
        <v>399.5</v>
      </c>
      <c r="C60" s="22"/>
    </row>
    <row r="61" spans="1:3" customFormat="1" x14ac:dyDescent="0.35">
      <c r="A61" s="54" t="s">
        <v>40</v>
      </c>
      <c r="B61" s="28">
        <f>SUM(B53:B60)</f>
        <v>3125907.22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21</v>
      </c>
      <c r="B63" s="42"/>
      <c r="C63" s="25"/>
    </row>
    <row r="64" spans="1:3" customFormat="1" x14ac:dyDescent="0.35">
      <c r="A64" s="55" t="s">
        <v>22</v>
      </c>
      <c r="B64" s="21">
        <v>18950</v>
      </c>
      <c r="C64" s="25"/>
    </row>
    <row r="65" spans="1:5" x14ac:dyDescent="0.35">
      <c r="A65" s="55" t="s">
        <v>23</v>
      </c>
      <c r="B65" s="27">
        <v>0</v>
      </c>
      <c r="C65" s="25"/>
      <c r="D65"/>
    </row>
    <row r="66" spans="1:5" x14ac:dyDescent="0.35">
      <c r="A66" s="55" t="s">
        <v>24</v>
      </c>
      <c r="B66" s="27">
        <v>0</v>
      </c>
      <c r="C66" s="25"/>
      <c r="D66"/>
    </row>
    <row r="67" spans="1:5" x14ac:dyDescent="0.35">
      <c r="A67" s="55" t="s">
        <v>57</v>
      </c>
      <c r="B67" s="27">
        <v>0</v>
      </c>
      <c r="C67" s="25"/>
      <c r="D67"/>
    </row>
    <row r="68" spans="1:5" x14ac:dyDescent="0.35">
      <c r="A68" s="54" t="s">
        <v>41</v>
      </c>
      <c r="B68" s="58">
        <f>B64+B65+B66+B67</f>
        <v>18950</v>
      </c>
      <c r="C68" s="8"/>
      <c r="D68" s="36">
        <f>B29+B37-B69</f>
        <v>19534977.920000006</v>
      </c>
    </row>
    <row r="69" spans="1:5" ht="14.25" customHeight="1" x14ac:dyDescent="0.35">
      <c r="A69" s="54" t="s">
        <v>42</v>
      </c>
      <c r="B69" s="58">
        <f>B61+B68</f>
        <v>3144857.22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25</v>
      </c>
      <c r="B71" s="45"/>
      <c r="C71" s="8"/>
      <c r="D71" s="36"/>
    </row>
    <row r="72" spans="1:5" x14ac:dyDescent="0.35">
      <c r="A72" s="55" t="s">
        <v>26</v>
      </c>
      <c r="B72" s="27">
        <v>0</v>
      </c>
      <c r="C72" s="25"/>
      <c r="D72" s="36"/>
      <c r="E72" s="37"/>
    </row>
    <row r="73" spans="1:5" x14ac:dyDescent="0.35">
      <c r="A73" s="55" t="s">
        <v>27</v>
      </c>
      <c r="B73" s="56">
        <v>0</v>
      </c>
      <c r="C73" s="1"/>
      <c r="D73" s="36"/>
    </row>
    <row r="74" spans="1:5" x14ac:dyDescent="0.35">
      <c r="A74" s="54" t="s">
        <v>43</v>
      </c>
      <c r="B74" s="57">
        <f>B72+B73</f>
        <v>0</v>
      </c>
      <c r="C74" s="1"/>
      <c r="D74"/>
    </row>
    <row r="75" spans="1:5" s="32" customFormat="1" x14ac:dyDescent="0.35">
      <c r="A75" s="66"/>
      <c r="B75" s="66"/>
      <c r="C75" s="34"/>
    </row>
    <row r="76" spans="1:5" x14ac:dyDescent="0.35">
      <c r="A76" s="40" t="s">
        <v>65</v>
      </c>
      <c r="B76" s="48"/>
      <c r="C76" s="16"/>
      <c r="D76"/>
    </row>
    <row r="77" spans="1:5" x14ac:dyDescent="0.35">
      <c r="A77" s="19" t="s">
        <v>28</v>
      </c>
      <c r="B77" s="21">
        <v>1290.8</v>
      </c>
      <c r="C77" s="16"/>
      <c r="D77" s="36"/>
    </row>
    <row r="78" spans="1:5" x14ac:dyDescent="0.35">
      <c r="A78" s="19" t="s">
        <v>58</v>
      </c>
      <c r="B78" s="21">
        <v>13643.11</v>
      </c>
      <c r="C78" s="16"/>
      <c r="D78" s="36"/>
    </row>
    <row r="79" spans="1:5" x14ac:dyDescent="0.35">
      <c r="A79" s="19" t="s">
        <v>50</v>
      </c>
      <c r="B79" s="21">
        <v>19520044.010000002</v>
      </c>
      <c r="C79" s="16"/>
      <c r="D79"/>
    </row>
    <row r="80" spans="1:5" x14ac:dyDescent="0.35">
      <c r="A80" s="54" t="s">
        <v>44</v>
      </c>
      <c r="B80" s="53">
        <f>(B29+B37)-(B69+B74)</f>
        <v>19534977.920000006</v>
      </c>
      <c r="C80" s="16"/>
      <c r="D80" s="36"/>
    </row>
    <row r="81" spans="1:5" x14ac:dyDescent="0.35">
      <c r="A81" t="s">
        <v>45</v>
      </c>
      <c r="B81" s="27"/>
      <c r="C81" s="1"/>
    </row>
    <row r="82" spans="1:5" x14ac:dyDescent="0.35">
      <c r="A82" s="49" t="s">
        <v>29</v>
      </c>
      <c r="B82" s="50"/>
      <c r="C82" s="1"/>
      <c r="E82" s="37"/>
    </row>
    <row r="83" spans="1:5" x14ac:dyDescent="0.35">
      <c r="A83" s="52" t="s">
        <v>67</v>
      </c>
      <c r="B83" s="53">
        <v>651644.14</v>
      </c>
      <c r="C83" s="1"/>
    </row>
    <row r="84" spans="1:5" x14ac:dyDescent="0.35">
      <c r="A84" s="52" t="s">
        <v>30</v>
      </c>
      <c r="B84" s="53">
        <v>0</v>
      </c>
      <c r="C84" s="1"/>
    </row>
    <row r="85" spans="1:5" x14ac:dyDescent="0.35">
      <c r="A85" s="52" t="s">
        <v>68</v>
      </c>
      <c r="B85" s="53">
        <v>20095.939999999999</v>
      </c>
      <c r="C85" s="1"/>
    </row>
    <row r="86" spans="1:5" x14ac:dyDescent="0.35">
      <c r="A86" s="49" t="s">
        <v>31</v>
      </c>
      <c r="B86" s="51">
        <f>B83+B84+B85</f>
        <v>671740.08</v>
      </c>
    </row>
    <row r="87" spans="1:5" x14ac:dyDescent="0.35">
      <c r="A87" s="62" t="s">
        <v>59</v>
      </c>
      <c r="B87" s="62"/>
    </row>
    <row r="88" spans="1:5" x14ac:dyDescent="0.35">
      <c r="A88" s="62"/>
      <c r="B88" s="62"/>
    </row>
    <row r="89" spans="1:5" x14ac:dyDescent="0.35">
      <c r="A89" s="61"/>
      <c r="B89" s="60"/>
    </row>
    <row r="90" spans="1:5" x14ac:dyDescent="0.35">
      <c r="A90" s="39" t="s">
        <v>62</v>
      </c>
      <c r="B90" s="35" t="s">
        <v>69</v>
      </c>
    </row>
    <row r="91" spans="1:5" x14ac:dyDescent="0.35">
      <c r="B91" s="35"/>
    </row>
    <row r="92" spans="1:5" x14ac:dyDescent="0.35">
      <c r="B92" s="35"/>
    </row>
  </sheetData>
  <mergeCells count="12">
    <mergeCell ref="A1:B1"/>
    <mergeCell ref="A2:B7"/>
    <mergeCell ref="A8:B9"/>
    <mergeCell ref="A10:B10"/>
    <mergeCell ref="A12:B12"/>
    <mergeCell ref="A87:B88"/>
    <mergeCell ref="A14:B14"/>
    <mergeCell ref="A22:B22"/>
    <mergeCell ref="B23:B24"/>
    <mergeCell ref="A75:B75"/>
    <mergeCell ref="A17:B17"/>
    <mergeCell ref="A18:B18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03.2023</vt:lpstr>
      <vt:lpstr>'03.2023'!Area_de_impressao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2023-05-05T18:07:33Z</cp:lastPrinted>
  <dcterms:created xsi:type="dcterms:W3CDTF">2021-09-23T15:15:02Z</dcterms:created>
  <dcterms:modified xsi:type="dcterms:W3CDTF">2024-09-27T18:11:31Z</dcterms:modified>
  <dc:language>pt-BR</dc:language>
</cp:coreProperties>
</file>