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0459-werik\Downloads\Fluxo de Caixa\HDS\2023\"/>
    </mc:Choice>
  </mc:AlternateContent>
  <xr:revisionPtr revIDLastSave="0" documentId="13_ncr:1_{FB87438C-566D-4A0F-A2E6-7FE106B7448B}" xr6:coauthVersionLast="47" xr6:coauthVersionMax="47" xr10:uidLastSave="{00000000-0000-0000-0000-000000000000}"/>
  <bookViews>
    <workbookView xWindow="28680" yWindow="-120" windowWidth="24240" windowHeight="13020" tabRatio="500" xr2:uid="{00000000-000D-0000-FFFF-FFFF00000000}"/>
  </bookViews>
  <sheets>
    <sheet name="06.2023" sheetId="1" r:id="rId1"/>
  </sheets>
  <definedNames>
    <definedName name="_xlnm.Print_Area" localSheetId="0">'06.2023'!$A$1:$B$93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68" i="1" l="1"/>
  <c r="B46" i="1"/>
  <c r="B86" i="1"/>
  <c r="B37" i="1" l="1"/>
  <c r="B48" i="1" l="1"/>
  <c r="B29" i="1" l="1"/>
  <c r="B74" i="1" l="1"/>
  <c r="B61" i="1"/>
  <c r="B49" i="1"/>
  <c r="B42" i="1"/>
  <c r="B69" i="1" l="1"/>
  <c r="D68" i="1" l="1"/>
  <c r="B80" i="1"/>
  <c r="D69" i="1" l="1"/>
</calcChain>
</file>

<file path=xl/sharedStrings.xml><?xml version="1.0" encoding="utf-8"?>
<sst xmlns="http://schemas.openxmlformats.org/spreadsheetml/2006/main" count="74" uniqueCount="74">
  <si>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</si>
  <si>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 - CGE/TCE- 2ª Edição -  2021 - Item  3.9/Financeiro</t>
  </si>
  <si>
    <t>PREVISÃO DE REPASSE MENSAL DO CONTRATO DE GESTÃO/ADITIVO - CUSTEIO :R$</t>
  </si>
  <si>
    <t>PREVISÃO DE REPASSE MENSAL DO CONTRATO DE GESTÃO/ADITIVO - INVESTIMENTO :R$</t>
  </si>
  <si>
    <t>Relatório Financeiro Mensal</t>
  </si>
  <si>
    <t>Em Reais</t>
  </si>
  <si>
    <t xml:space="preserve">1. SALDO BANCÁRIO ANTERIOR  </t>
  </si>
  <si>
    <t>1.1 Caixa</t>
  </si>
  <si>
    <t>2.ENTRADAS DE RECURSOS FINANCEIROS</t>
  </si>
  <si>
    <t>3. RESGATE APLICAÇÃO FINANCEIRA</t>
  </si>
  <si>
    <t>4. APLICAÇÃO FINANCEIRA</t>
  </si>
  <si>
    <t xml:space="preserve">TOTAL APLICAÇÃO FINANCEIRA- CUSTEIO </t>
  </si>
  <si>
    <t>TOTAL APLICAÇÃO FINANCEIRA- INVESTIMENTO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</si>
  <si>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</si>
  <si>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</si>
  <si>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</si>
  <si>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</si>
  <si>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</si>
  <si>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</si>
  <si>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</si>
  <si>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</si>
  <si>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</si>
  <si>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</si>
  <si>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</si>
  <si>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</si>
  <si>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</si>
  <si>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6.VALORES DEVOLVIDOS À CONTRATANTE</t>
  </si>
  <si>
    <t xml:space="preserve">6.1 Valores Devolvidos à Contratante - CUSTEIO </t>
  </si>
  <si>
    <t>6.2 Valores Devolvidos à Contratante -INVESTIMENTO</t>
  </si>
  <si>
    <t>7.1 Caixa</t>
  </si>
  <si>
    <t>8.INFORMAÇÕES COMPLEMENTARES - GLOSAS</t>
  </si>
  <si>
    <t>8.2 Glosa - não cumprimento das metas</t>
  </si>
  <si>
    <t>TOTAL DAS GLOSAS</t>
  </si>
  <si>
    <t>NOME DO ÓRGÃO PÚBLICO/CONTRATANTE: SECRETARIA DE ESTADO DA SAÚDE - GOIAS</t>
  </si>
  <si>
    <t>CNPJ:  02.529.964/0001-57</t>
  </si>
  <si>
    <t>NOME DA ORGANIZAÇÃO SOCIAL/CONTRATADA: ASSOCIAÇÃO DE GESTÃO INOVAÇÃO E RESULTADOS EM SAÚDE</t>
  </si>
  <si>
    <t>CNPJ: 05.029.600/0002-87</t>
  </si>
  <si>
    <t>SALDO ANTERIOR</t>
  </si>
  <si>
    <t>TOTAL DE ENTRADAS</t>
  </si>
  <si>
    <t>TOTAL DOS RESGATES</t>
  </si>
  <si>
    <t>TOTAL DAS APLICAÇÕES FINANCEIRAS</t>
  </si>
  <si>
    <t>TOTAL DE PAGAMENTOS - CUSTEIO</t>
  </si>
  <si>
    <t>TOTAL DE PAGAMENTOS - INVESTIMENTO</t>
  </si>
  <si>
    <t>TOTAL GERAL DOS PAGAMENTOS</t>
  </si>
  <si>
    <t>TOTAL VALORES DEVOLVIDOS</t>
  </si>
  <si>
    <t>SALDO BANCÁRIO FINAL :</t>
  </si>
  <si>
    <t>Fonte: Extratos bancários e Relatorio SIPEF/BRGAAP.</t>
  </si>
  <si>
    <t>CNPJ: 05.029.600/0004-49</t>
  </si>
  <si>
    <t xml:space="preserve">2.1 Repasse - CUSTEIO Banco CEF 0447-6 </t>
  </si>
  <si>
    <t>1.3 Aplicações financeiras - CUSTEIO Banco ITAÚ 31.900-5; 31.800-7</t>
  </si>
  <si>
    <t>2.3 Rendimento sobre Aplicação Financeiras - CUSTEIO Banco ITAÚ 31.900-5; 31.800-7</t>
  </si>
  <si>
    <t>7.3 Aplicações Financeiras - CUSTEIO Banco ITAÚ 31.900-5; 31.800-7</t>
  </si>
  <si>
    <t>3.1 Resgate Aplicação - CUSTEIO Banco ITAÚ 31.900-5;  31.800-7</t>
  </si>
  <si>
    <t>4.1 Aplicação Financeira - CUSTEIO Banco ITAÚ 31.900-5; 31.800-7</t>
  </si>
  <si>
    <t xml:space="preserve">3.2 Resgate Aplicação - INVESTIMENTO </t>
  </si>
  <si>
    <t>4.2 Aplicação Financeira  - INVESTIMENTO</t>
  </si>
  <si>
    <t>NOME DA UNIDADE GERIDA: HOSPITAL ESTADUAL DE DERMATOLOGIA SANITÁRIA COLÔNIA SANTA MARTA - HDS</t>
  </si>
  <si>
    <t>1.2 Banco conta movimento -  CUSTEIO Banco ITAÚ 31.900-5; 31.800-7</t>
  </si>
  <si>
    <t xml:space="preserve">5.2.4 Outros </t>
  </si>
  <si>
    <t>7.2. Banco Conta Movimento - CUSTEIO Banco ITAÚ 31.900-5; 31.800-7</t>
  </si>
  <si>
    <t>9.Nota Explicativa: Banco Itaú 31900-5 - Contrato de Gestão; Banco Itaú 31800-7 - Fundo Rescisório; Banco Caixa 447-6  - Recebimento de Repasse; Caixa - Caixa da Tesouraria</t>
  </si>
  <si>
    <t>2.4 Rendimento sobre Aplicação Financeiras - INVESTIMENTO  Banco ITAÚ 31.900-5</t>
  </si>
  <si>
    <t>5.1.8 Outros - Reembolso de despesas</t>
  </si>
  <si>
    <t>GERÊNCIA CORPORATIVA FINANCEIRA e CONTÁBIL:</t>
  </si>
  <si>
    <t>2.2 Repasse - INVESTIMENTO   CEF 0447-6</t>
  </si>
  <si>
    <t>2.5 Outras entradas - Estorno</t>
  </si>
  <si>
    <t>*Obs.: Valores de glosas não informados devido ao não recebimento das informações por parte da SES.</t>
  </si>
  <si>
    <t>8.1 Glosa - servidores cedidos *</t>
  </si>
  <si>
    <t>8.3 Glosa - Fatura Enel *</t>
  </si>
  <si>
    <t>Competência: 06/2023</t>
  </si>
  <si>
    <t>7.SALDO BANCÁRIO FINAL EM 30/06/2023</t>
  </si>
  <si>
    <t>Goiânia, 27 de setembro de 2024</t>
  </si>
  <si>
    <t>CONTRATO DE GESTÃO/ADITIVO:     Nº 002/2013                          10° TERMO ADITIVO</t>
  </si>
  <si>
    <t>VIGÊNCIA DO CONTRATO DE GESTÃO:    INÍCIO 28/03/2023       E      TÉRMINO 27/03/2024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</si>
</sst>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11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</font>
    <font>
      <sz val="10"/>
      <color rgb="FF000000"/>
      <name val="Calibri"/>
      <family val="2"/>
    </font>
    <font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theme="0" tint="-0.34998626667073579"/>
        <bgColor rgb="FFBFBFBF"/>
      </patternFill>
    </fill>
    <fill>
      <patternFill patternType="solid">
        <fgColor theme="0" tint="-0.34998626667073579"/>
        <bgColor rgb="FFCCCCFF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/>
        <bgColor rgb="FFFFFF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164" fontId="7" fillId="0" borderId="0" applyBorder="0" applyProtection="0"/>
  </cellStyleXfs>
  <cellXfs count="71">
    <xf numFmtId="0" fontId="0" fillId="0" borderId="0" xfId="0"/>
    <xf numFmtId="4" fontId="0" fillId="0" borderId="0" xfId="0" applyNumberFormat="1" applyAlignment="1">
      <alignment horizontal="right"/>
    </xf>
    <xf numFmtId="0" fontId="0" fillId="0" borderId="0" xfId="0" applyAlignment="1">
      <alignment vertical="center"/>
    </xf>
    <xf numFmtId="0" fontId="0" fillId="3" borderId="1" xfId="0" applyFill="1" applyBorder="1" applyAlignment="1">
      <alignment vertical="center"/>
    </xf>
    <xf numFmtId="4" fontId="0" fillId="3" borderId="1" xfId="0" applyNumberFormat="1" applyFill="1" applyBorder="1" applyAlignment="1">
      <alignment horizontal="right"/>
    </xf>
    <xf numFmtId="0" fontId="0" fillId="3" borderId="1" xfId="0" applyFill="1" applyBorder="1"/>
    <xf numFmtId="0" fontId="2" fillId="3" borderId="1" xfId="0" applyFont="1" applyFill="1" applyBorder="1"/>
    <xf numFmtId="4" fontId="2" fillId="3" borderId="1" xfId="0" applyNumberFormat="1" applyFont="1" applyFill="1" applyBorder="1" applyAlignment="1">
      <alignment horizontal="left"/>
    </xf>
    <xf numFmtId="4" fontId="2" fillId="0" borderId="0" xfId="0" applyNumberFormat="1" applyFont="1" applyAlignment="1">
      <alignment horizontal="right"/>
    </xf>
    <xf numFmtId="0" fontId="2" fillId="0" borderId="0" xfId="0" applyFont="1"/>
    <xf numFmtId="0" fontId="4" fillId="3" borderId="2" xfId="0" applyFont="1" applyFill="1" applyBorder="1" applyAlignment="1">
      <alignment horizontal="center" vertical="center"/>
    </xf>
    <xf numFmtId="0" fontId="6" fillId="3" borderId="2" xfId="0" applyFont="1" applyFill="1" applyBorder="1"/>
    <xf numFmtId="0" fontId="5" fillId="0" borderId="0" xfId="0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0" fillId="3" borderId="1" xfId="0" applyNumberFormat="1" applyFill="1" applyBorder="1" applyAlignment="1">
      <alignment vertical="center" shrinkToFit="1"/>
    </xf>
    <xf numFmtId="4" fontId="0" fillId="0" borderId="1" xfId="1" applyNumberFormat="1" applyFont="1" applyBorder="1" applyAlignment="1" applyProtection="1">
      <alignment vertical="center"/>
    </xf>
    <xf numFmtId="4" fontId="0" fillId="0" borderId="0" xfId="1" applyNumberFormat="1" applyFont="1" applyBorder="1" applyAlignment="1" applyProtection="1">
      <alignment vertical="center"/>
    </xf>
    <xf numFmtId="0" fontId="5" fillId="3" borderId="1" xfId="0" applyFont="1" applyFill="1" applyBorder="1" applyAlignment="1">
      <alignment horizontal="left" vertical="center"/>
    </xf>
    <xf numFmtId="4" fontId="5" fillId="3" borderId="1" xfId="1" applyNumberFormat="1" applyFont="1" applyFill="1" applyBorder="1" applyAlignment="1" applyProtection="1">
      <alignment vertical="center"/>
    </xf>
    <xf numFmtId="4" fontId="0" fillId="0" borderId="1" xfId="0" applyNumberFormat="1" applyBorder="1" applyAlignment="1">
      <alignment vertical="center" shrinkToFit="1"/>
    </xf>
    <xf numFmtId="0" fontId="0" fillId="3" borderId="1" xfId="0" applyFill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4" fontId="0" fillId="0" borderId="0" xfId="0" applyNumberFormat="1" applyAlignment="1">
      <alignment vertical="center"/>
    </xf>
    <xf numFmtId="0" fontId="6" fillId="3" borderId="1" xfId="0" applyFont="1" applyFill="1" applyBorder="1" applyAlignment="1">
      <alignment vertical="center"/>
    </xf>
    <xf numFmtId="4" fontId="6" fillId="3" borderId="1" xfId="0" applyNumberFormat="1" applyFont="1" applyFill="1" applyBorder="1" applyAlignment="1">
      <alignment vertical="center"/>
    </xf>
    <xf numFmtId="4" fontId="2" fillId="0" borderId="0" xfId="0" applyNumberFormat="1" applyFont="1" applyAlignment="1">
      <alignment vertical="center"/>
    </xf>
    <xf numFmtId="0" fontId="6" fillId="0" borderId="1" xfId="0" applyFont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4" fontId="5" fillId="0" borderId="1" xfId="0" applyNumberFormat="1" applyFont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4" fontId="2" fillId="3" borderId="1" xfId="0" applyNumberFormat="1" applyFont="1" applyFill="1" applyBorder="1" applyAlignment="1">
      <alignment horizontal="right"/>
    </xf>
    <xf numFmtId="4" fontId="2" fillId="3" borderId="0" xfId="0" applyNumberFormat="1" applyFont="1" applyFill="1" applyAlignment="1">
      <alignment horizontal="right"/>
    </xf>
    <xf numFmtId="0" fontId="0" fillId="3" borderId="0" xfId="0" applyFill="1"/>
    <xf numFmtId="0" fontId="2" fillId="3" borderId="1" xfId="0" applyFont="1" applyFill="1" applyBorder="1" applyAlignment="1">
      <alignment vertical="center" wrapText="1"/>
    </xf>
    <xf numFmtId="0" fontId="5" fillId="3" borderId="0" xfId="0" applyFont="1" applyFill="1" applyAlignment="1">
      <alignment horizontal="center" vertical="center"/>
    </xf>
    <xf numFmtId="0" fontId="0" fillId="0" borderId="0" xfId="0" applyAlignment="1">
      <alignment horizontal="right"/>
    </xf>
    <xf numFmtId="4" fontId="0" fillId="0" borderId="0" xfId="0" applyNumberFormat="1"/>
    <xf numFmtId="17" fontId="0" fillId="0" borderId="0" xfId="0" applyNumberFormat="1"/>
    <xf numFmtId="4" fontId="8" fillId="0" borderId="1" xfId="0" applyNumberFormat="1" applyFont="1" applyBorder="1" applyAlignment="1">
      <alignment vertical="center"/>
    </xf>
    <xf numFmtId="0" fontId="9" fillId="0" borderId="0" xfId="0" applyFont="1" applyAlignment="1">
      <alignment vertical="top" wrapText="1"/>
    </xf>
    <xf numFmtId="0" fontId="5" fillId="4" borderId="1" xfId="0" applyFont="1" applyFill="1" applyBorder="1" applyAlignment="1">
      <alignment horizontal="left" vertical="center"/>
    </xf>
    <xf numFmtId="4" fontId="5" fillId="4" borderId="1" xfId="0" applyNumberFormat="1" applyFont="1" applyFill="1" applyBorder="1" applyAlignment="1">
      <alignment horizontal="right" vertical="center"/>
    </xf>
    <xf numFmtId="0" fontId="5" fillId="5" borderId="1" xfId="0" applyFont="1" applyFill="1" applyBorder="1" applyAlignment="1">
      <alignment vertical="center"/>
    </xf>
    <xf numFmtId="4" fontId="2" fillId="5" borderId="1" xfId="0" applyNumberFormat="1" applyFont="1" applyFill="1" applyBorder="1" applyAlignment="1">
      <alignment vertical="center"/>
    </xf>
    <xf numFmtId="0" fontId="5" fillId="4" borderId="1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vertical="center"/>
    </xf>
    <xf numFmtId="4" fontId="6" fillId="5" borderId="1" xfId="0" applyNumberFormat="1" applyFont="1" applyFill="1" applyBorder="1" applyAlignment="1">
      <alignment horizontal="right"/>
    </xf>
    <xf numFmtId="4" fontId="2" fillId="5" borderId="1" xfId="0" applyNumberFormat="1" applyFont="1" applyFill="1" applyBorder="1" applyAlignment="1">
      <alignment horizontal="right"/>
    </xf>
    <xf numFmtId="4" fontId="0" fillId="4" borderId="1" xfId="1" applyNumberFormat="1" applyFont="1" applyFill="1" applyBorder="1" applyAlignment="1" applyProtection="1">
      <alignment vertical="center"/>
    </xf>
    <xf numFmtId="0" fontId="5" fillId="5" borderId="1" xfId="0" applyFont="1" applyFill="1" applyBorder="1" applyAlignment="1">
      <alignment vertical="top"/>
    </xf>
    <xf numFmtId="0" fontId="0" fillId="5" borderId="1" xfId="0" applyFill="1" applyBorder="1" applyAlignment="1">
      <alignment vertical="top"/>
    </xf>
    <xf numFmtId="4" fontId="5" fillId="5" borderId="1" xfId="1" applyNumberFormat="1" applyFont="1" applyFill="1" applyBorder="1" applyAlignment="1" applyProtection="1">
      <alignment vertical="center"/>
    </xf>
    <xf numFmtId="0" fontId="0" fillId="0" borderId="1" xfId="0" applyBorder="1" applyAlignment="1">
      <alignment vertical="top"/>
    </xf>
    <xf numFmtId="4" fontId="5" fillId="0" borderId="1" xfId="1" applyNumberFormat="1" applyFont="1" applyBorder="1" applyAlignment="1" applyProtection="1">
      <alignment vertical="center"/>
    </xf>
    <xf numFmtId="0" fontId="5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4" fontId="0" fillId="0" borderId="1" xfId="0" applyNumberFormat="1" applyBorder="1" applyAlignment="1">
      <alignment horizontal="right"/>
    </xf>
    <xf numFmtId="4" fontId="5" fillId="0" borderId="1" xfId="0" applyNumberFormat="1" applyFont="1" applyBorder="1" applyAlignment="1">
      <alignment horizontal="right"/>
    </xf>
    <xf numFmtId="4" fontId="6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5" fillId="7" borderId="0" xfId="0" applyFont="1" applyFill="1" applyAlignment="1">
      <alignment horizontal="left" vertical="top" wrapText="1"/>
    </xf>
    <xf numFmtId="0" fontId="10" fillId="7" borderId="0" xfId="0" applyFont="1" applyFill="1" applyAlignment="1">
      <alignment horizontal="left" vertical="top" wrapText="1"/>
    </xf>
    <xf numFmtId="0" fontId="5" fillId="6" borderId="1" xfId="0" applyFont="1" applyFill="1" applyBorder="1" applyAlignment="1">
      <alignment horizontal="left" vertical="top" wrapText="1"/>
    </xf>
    <xf numFmtId="0" fontId="0" fillId="3" borderId="1" xfId="0" applyFill="1" applyBorder="1" applyAlignment="1">
      <alignment horizontal="left"/>
    </xf>
    <xf numFmtId="0" fontId="3" fillId="3" borderId="1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2456447</xdr:colOff>
      <xdr:row>0</xdr:row>
      <xdr:rowOff>314492</xdr:rowOff>
    </xdr:from>
    <xdr:to>
      <xdr:col>1</xdr:col>
      <xdr:colOff>570152</xdr:colOff>
      <xdr:row>0</xdr:row>
      <xdr:rowOff>1221635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F23E4AC1-C441-4A5C-8436-001805F608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56447" y="314492"/>
          <a:ext cx="5653494" cy="9071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92"/>
  <sheetViews>
    <sheetView showGridLines="0" tabSelected="1" zoomScale="95" zoomScaleNormal="95" zoomScaleSheetLayoutView="95" zoomScalePageLayoutView="70" workbookViewId="0">
      <selection activeCell="C15" sqref="C15"/>
    </sheetView>
  </sheetViews>
  <sheetFormatPr defaultColWidth="41.7265625" defaultRowHeight="14.5" x14ac:dyDescent="0.35"/>
  <cols>
    <col min="1" max="1" width="108" customWidth="1"/>
    <col min="2" max="2" width="45.7265625" customWidth="1"/>
    <col min="3" max="3" width="38.453125" customWidth="1"/>
    <col min="4" max="4" width="41.7265625" style="1"/>
  </cols>
  <sheetData>
    <row r="1" spans="1:3" ht="121.5" customHeight="1" x14ac:dyDescent="0.35">
      <c r="A1" s="67"/>
      <c r="B1" s="67"/>
    </row>
    <row r="2" spans="1:3" customFormat="1" x14ac:dyDescent="0.35">
      <c r="A2" s="68" t="s">
        <v>0</v>
      </c>
      <c r="B2" s="68"/>
      <c r="C2" s="1"/>
    </row>
    <row r="3" spans="1:3" customFormat="1" x14ac:dyDescent="0.35">
      <c r="A3" s="68"/>
      <c r="B3" s="68"/>
      <c r="C3" s="1"/>
    </row>
    <row r="4" spans="1:3" customFormat="1" x14ac:dyDescent="0.35">
      <c r="A4" s="68"/>
      <c r="B4" s="68"/>
      <c r="C4" s="1"/>
    </row>
    <row r="5" spans="1:3" customFormat="1" x14ac:dyDescent="0.35">
      <c r="A5" s="68"/>
      <c r="B5" s="68"/>
      <c r="C5" s="1"/>
    </row>
    <row r="6" spans="1:3" customFormat="1" x14ac:dyDescent="0.35">
      <c r="A6" s="68"/>
      <c r="B6" s="68"/>
      <c r="C6" s="1"/>
    </row>
    <row r="7" spans="1:3" customFormat="1" x14ac:dyDescent="0.35">
      <c r="A7" s="68"/>
      <c r="B7" s="68"/>
      <c r="C7" s="2"/>
    </row>
    <row r="8" spans="1:3" customFormat="1" ht="23.25" customHeight="1" x14ac:dyDescent="0.35">
      <c r="A8" s="69" t="s">
        <v>1</v>
      </c>
      <c r="B8" s="69"/>
      <c r="C8" s="2"/>
    </row>
    <row r="9" spans="1:3" customFormat="1" ht="23.25" customHeight="1" x14ac:dyDescent="0.35">
      <c r="A9" s="69"/>
      <c r="B9" s="69"/>
      <c r="C9" s="2"/>
    </row>
    <row r="10" spans="1:3" customFormat="1" x14ac:dyDescent="0.35">
      <c r="A10" s="70" t="s">
        <v>33</v>
      </c>
      <c r="B10" s="70"/>
      <c r="C10" s="1"/>
    </row>
    <row r="11" spans="1:3" customFormat="1" x14ac:dyDescent="0.35">
      <c r="A11" s="3" t="s">
        <v>34</v>
      </c>
      <c r="B11" s="4"/>
      <c r="C11" s="1"/>
    </row>
    <row r="12" spans="1:3" customFormat="1" x14ac:dyDescent="0.35">
      <c r="A12" s="63" t="s">
        <v>35</v>
      </c>
      <c r="B12" s="63"/>
    </row>
    <row r="13" spans="1:3" customFormat="1" x14ac:dyDescent="0.35">
      <c r="A13" s="5" t="s">
        <v>36</v>
      </c>
      <c r="B13" s="4"/>
      <c r="C13" s="1"/>
    </row>
    <row r="14" spans="1:3" customFormat="1" x14ac:dyDescent="0.35">
      <c r="A14" s="63" t="s">
        <v>56</v>
      </c>
      <c r="B14" s="63"/>
      <c r="C14" s="1"/>
    </row>
    <row r="15" spans="1:3" customFormat="1" x14ac:dyDescent="0.35">
      <c r="A15" s="5" t="s">
        <v>47</v>
      </c>
      <c r="B15" s="4"/>
      <c r="C15" s="1"/>
    </row>
    <row r="16" spans="1:3" customFormat="1" x14ac:dyDescent="0.35">
      <c r="A16" s="5" t="s">
        <v>72</v>
      </c>
      <c r="B16" s="5"/>
    </row>
    <row r="17" spans="1:3" customFormat="1" x14ac:dyDescent="0.35">
      <c r="A17" s="63" t="s">
        <v>73</v>
      </c>
      <c r="B17" s="63"/>
      <c r="C17" s="1"/>
    </row>
    <row r="18" spans="1:3" customFormat="1" x14ac:dyDescent="0.35">
      <c r="A18" s="5"/>
      <c r="B18" s="4"/>
      <c r="C18" s="1"/>
    </row>
    <row r="19" spans="1:3" s="9" customFormat="1" x14ac:dyDescent="0.35">
      <c r="A19" s="6" t="s">
        <v>2</v>
      </c>
      <c r="B19" s="30">
        <v>3767976.21</v>
      </c>
      <c r="C19" s="8"/>
    </row>
    <row r="20" spans="1:3" s="9" customFormat="1" x14ac:dyDescent="0.35">
      <c r="A20" s="6" t="s">
        <v>3</v>
      </c>
      <c r="B20" s="30">
        <v>0</v>
      </c>
      <c r="C20" s="8"/>
    </row>
    <row r="21" spans="1:3" s="9" customFormat="1" x14ac:dyDescent="0.35">
      <c r="A21" s="6"/>
      <c r="B21" s="7"/>
      <c r="C21" s="8"/>
    </row>
    <row r="22" spans="1:3" customFormat="1" ht="26" x14ac:dyDescent="0.35">
      <c r="A22" s="64" t="s">
        <v>4</v>
      </c>
      <c r="B22" s="64"/>
    </row>
    <row r="23" spans="1:3" customFormat="1" ht="15.75" customHeight="1" x14ac:dyDescent="0.35">
      <c r="A23" s="10"/>
      <c r="B23" s="65" t="s">
        <v>5</v>
      </c>
    </row>
    <row r="24" spans="1:3" customFormat="1" ht="14.25" customHeight="1" x14ac:dyDescent="0.35">
      <c r="A24" s="11" t="s">
        <v>69</v>
      </c>
      <c r="B24" s="65"/>
      <c r="C24" s="12"/>
    </row>
    <row r="25" spans="1:3" customFormat="1" x14ac:dyDescent="0.35">
      <c r="A25" s="40" t="s">
        <v>6</v>
      </c>
      <c r="B25" s="41"/>
      <c r="C25" s="13"/>
    </row>
    <row r="26" spans="1:3" customFormat="1" x14ac:dyDescent="0.35">
      <c r="A26" s="14" t="s">
        <v>7</v>
      </c>
      <c r="B26" s="21">
        <v>1290.8</v>
      </c>
      <c r="C26" s="16"/>
    </row>
    <row r="27" spans="1:3" customFormat="1" x14ac:dyDescent="0.35">
      <c r="A27" s="14" t="s">
        <v>57</v>
      </c>
      <c r="B27" s="21">
        <v>45529.99</v>
      </c>
      <c r="C27" s="16"/>
    </row>
    <row r="28" spans="1:3" customFormat="1" x14ac:dyDescent="0.35">
      <c r="A28" s="14" t="s">
        <v>49</v>
      </c>
      <c r="B28" s="21">
        <v>20308666.719999999</v>
      </c>
      <c r="C28" s="16"/>
    </row>
    <row r="29" spans="1:3" customFormat="1" x14ac:dyDescent="0.35">
      <c r="A29" s="17" t="s">
        <v>37</v>
      </c>
      <c r="B29" s="18">
        <f>SUM(B26:B28)</f>
        <v>20355487.509999998</v>
      </c>
      <c r="C29" s="16"/>
    </row>
    <row r="30" spans="1:3" customFormat="1" x14ac:dyDescent="0.35">
      <c r="A30" s="19"/>
      <c r="B30" s="15"/>
      <c r="C30" s="16"/>
    </row>
    <row r="31" spans="1:3" customFormat="1" x14ac:dyDescent="0.35">
      <c r="A31" s="40" t="s">
        <v>8</v>
      </c>
      <c r="B31" s="40"/>
      <c r="C31" s="12"/>
    </row>
    <row r="32" spans="1:3" customFormat="1" x14ac:dyDescent="0.35">
      <c r="A32" s="20" t="s">
        <v>48</v>
      </c>
      <c r="B32" s="21">
        <v>2737467.68</v>
      </c>
      <c r="C32" s="22"/>
    </row>
    <row r="33" spans="1:3" customFormat="1" x14ac:dyDescent="0.35">
      <c r="A33" s="20" t="s">
        <v>64</v>
      </c>
      <c r="B33" s="21">
        <v>0</v>
      </c>
      <c r="C33" s="22"/>
    </row>
    <row r="34" spans="1:3" customFormat="1" x14ac:dyDescent="0.35">
      <c r="A34" s="3" t="s">
        <v>50</v>
      </c>
      <c r="B34" s="21">
        <v>227056.35</v>
      </c>
      <c r="C34" s="22"/>
    </row>
    <row r="35" spans="1:3" customFormat="1" x14ac:dyDescent="0.35">
      <c r="A35" s="3" t="s">
        <v>61</v>
      </c>
      <c r="B35" s="21">
        <v>632</v>
      </c>
      <c r="C35" s="22"/>
    </row>
    <row r="36" spans="1:3" customFormat="1" x14ac:dyDescent="0.35">
      <c r="A36" s="3" t="s">
        <v>65</v>
      </c>
      <c r="B36" s="21">
        <v>16977.66</v>
      </c>
      <c r="C36" s="22"/>
    </row>
    <row r="37" spans="1:3" customFormat="1" x14ac:dyDescent="0.35">
      <c r="A37" s="23" t="s">
        <v>38</v>
      </c>
      <c r="B37" s="24">
        <f>SUM(B32:B36)</f>
        <v>2982133.6900000004</v>
      </c>
      <c r="C37" s="25"/>
    </row>
    <row r="38" spans="1:3" customFormat="1" x14ac:dyDescent="0.35">
      <c r="A38" s="26"/>
      <c r="B38" s="27"/>
      <c r="C38" s="25"/>
    </row>
    <row r="39" spans="1:3" customFormat="1" x14ac:dyDescent="0.35">
      <c r="A39" s="42" t="s">
        <v>9</v>
      </c>
      <c r="B39" s="43"/>
      <c r="C39" s="25"/>
    </row>
    <row r="40" spans="1:3" customFormat="1" x14ac:dyDescent="0.35">
      <c r="A40" s="20" t="s">
        <v>52</v>
      </c>
      <c r="B40" s="21">
        <v>2972447.89</v>
      </c>
      <c r="C40" s="25"/>
    </row>
    <row r="41" spans="1:3" customFormat="1" x14ac:dyDescent="0.35">
      <c r="A41" s="20" t="s">
        <v>54</v>
      </c>
      <c r="B41" s="21">
        <v>0</v>
      </c>
      <c r="C41" s="25"/>
    </row>
    <row r="42" spans="1:3" customFormat="1" x14ac:dyDescent="0.35">
      <c r="A42" s="23" t="s">
        <v>39</v>
      </c>
      <c r="B42" s="28">
        <f>B40+B41</f>
        <v>2972447.89</v>
      </c>
      <c r="C42" s="25"/>
    </row>
    <row r="43" spans="1:3" s="32" customFormat="1" x14ac:dyDescent="0.35">
      <c r="A43" s="29"/>
      <c r="B43" s="30"/>
      <c r="C43" s="31"/>
    </row>
    <row r="44" spans="1:3" customFormat="1" x14ac:dyDescent="0.35">
      <c r="A44" s="44" t="s">
        <v>10</v>
      </c>
      <c r="B44" s="45"/>
      <c r="C44" s="8"/>
    </row>
    <row r="45" spans="1:3" customFormat="1" x14ac:dyDescent="0.35">
      <c r="A45" s="33" t="s">
        <v>53</v>
      </c>
      <c r="B45" s="21">
        <v>3674655.38</v>
      </c>
      <c r="C45" s="8"/>
    </row>
    <row r="46" spans="1:3" customFormat="1" x14ac:dyDescent="0.35">
      <c r="A46" s="29" t="s">
        <v>11</v>
      </c>
      <c r="B46" s="38">
        <f>B45</f>
        <v>3674655.38</v>
      </c>
      <c r="C46" s="8"/>
    </row>
    <row r="47" spans="1:3" customFormat="1" x14ac:dyDescent="0.35">
      <c r="A47" s="3" t="s">
        <v>55</v>
      </c>
      <c r="B47" s="27">
        <v>0</v>
      </c>
      <c r="C47" s="8"/>
    </row>
    <row r="48" spans="1:3" customFormat="1" x14ac:dyDescent="0.35">
      <c r="A48" s="29" t="s">
        <v>12</v>
      </c>
      <c r="B48" s="27">
        <f>B47</f>
        <v>0</v>
      </c>
      <c r="C48" s="8"/>
    </row>
    <row r="49" spans="1:3" customFormat="1" x14ac:dyDescent="0.35">
      <c r="A49" s="42" t="s">
        <v>40</v>
      </c>
      <c r="B49" s="46">
        <f>B46+B48</f>
        <v>3674655.38</v>
      </c>
      <c r="C49" s="8"/>
    </row>
    <row r="50" spans="1:3" s="32" customFormat="1" x14ac:dyDescent="0.35">
      <c r="A50" s="29"/>
      <c r="B50" s="30"/>
      <c r="C50" s="31"/>
    </row>
    <row r="51" spans="1:3" customFormat="1" x14ac:dyDescent="0.35">
      <c r="A51" s="42" t="s">
        <v>13</v>
      </c>
      <c r="B51" s="47"/>
      <c r="C51" s="8"/>
    </row>
    <row r="52" spans="1:3" customFormat="1" x14ac:dyDescent="0.35">
      <c r="A52" s="42" t="s">
        <v>14</v>
      </c>
      <c r="B52" s="42"/>
      <c r="C52" s="12"/>
    </row>
    <row r="53" spans="1:3" customFormat="1" x14ac:dyDescent="0.35">
      <c r="A53" s="55" t="s">
        <v>15</v>
      </c>
      <c r="B53" s="21">
        <v>1051098.3600000001</v>
      </c>
      <c r="C53" s="22"/>
    </row>
    <row r="54" spans="1:3" customFormat="1" x14ac:dyDescent="0.35">
      <c r="A54" s="59" t="s">
        <v>16</v>
      </c>
      <c r="B54" s="21">
        <v>1332452.9099999999</v>
      </c>
      <c r="C54" s="22"/>
    </row>
    <row r="55" spans="1:3" customFormat="1" x14ac:dyDescent="0.35">
      <c r="A55" s="59" t="s">
        <v>17</v>
      </c>
      <c r="B55" s="21">
        <v>432373.04</v>
      </c>
      <c r="C55" s="22"/>
    </row>
    <row r="56" spans="1:3" customFormat="1" x14ac:dyDescent="0.35">
      <c r="A56" s="55" t="s">
        <v>18</v>
      </c>
      <c r="B56" s="21">
        <v>2471.52</v>
      </c>
      <c r="C56" s="22"/>
    </row>
    <row r="57" spans="1:3" customFormat="1" x14ac:dyDescent="0.35">
      <c r="A57" s="55" t="s">
        <v>19</v>
      </c>
      <c r="B57" s="21">
        <v>208274.55</v>
      </c>
      <c r="C57" s="22"/>
    </row>
    <row r="58" spans="1:3" customFormat="1" x14ac:dyDescent="0.35">
      <c r="A58" s="55" t="s">
        <v>20</v>
      </c>
      <c r="B58" s="21">
        <v>323763.71000000002</v>
      </c>
      <c r="C58" s="22"/>
    </row>
    <row r="59" spans="1:3" customFormat="1" ht="29" x14ac:dyDescent="0.35">
      <c r="A59" s="55" t="s">
        <v>21</v>
      </c>
      <c r="B59" s="21">
        <v>101277.87</v>
      </c>
      <c r="C59" s="22"/>
    </row>
    <row r="60" spans="1:3" customFormat="1" x14ac:dyDescent="0.35">
      <c r="A60" s="55" t="s">
        <v>62</v>
      </c>
      <c r="B60" s="21">
        <v>4940.71</v>
      </c>
      <c r="C60" s="22"/>
    </row>
    <row r="61" spans="1:3" customFormat="1" x14ac:dyDescent="0.35">
      <c r="A61" s="54" t="s">
        <v>41</v>
      </c>
      <c r="B61" s="28">
        <f>SUM(B53:B60)</f>
        <v>3456652.67</v>
      </c>
      <c r="C61" s="22"/>
    </row>
    <row r="62" spans="1:3" customFormat="1" x14ac:dyDescent="0.35">
      <c r="A62" s="54"/>
      <c r="B62" s="21"/>
      <c r="C62" s="22"/>
    </row>
    <row r="63" spans="1:3" customFormat="1" x14ac:dyDescent="0.35">
      <c r="A63" s="42" t="s">
        <v>22</v>
      </c>
      <c r="B63" s="42"/>
      <c r="C63" s="25"/>
    </row>
    <row r="64" spans="1:3" customFormat="1" x14ac:dyDescent="0.35">
      <c r="A64" s="55" t="s">
        <v>23</v>
      </c>
      <c r="B64" s="21">
        <v>0</v>
      </c>
      <c r="C64" s="25"/>
    </row>
    <row r="65" spans="1:5" x14ac:dyDescent="0.35">
      <c r="A65" s="55" t="s">
        <v>24</v>
      </c>
      <c r="B65" s="27">
        <v>0</v>
      </c>
      <c r="C65" s="25"/>
      <c r="D65"/>
    </row>
    <row r="66" spans="1:5" x14ac:dyDescent="0.35">
      <c r="A66" s="55" t="s">
        <v>25</v>
      </c>
      <c r="B66" s="27">
        <v>0</v>
      </c>
      <c r="C66" s="25"/>
      <c r="D66"/>
    </row>
    <row r="67" spans="1:5" x14ac:dyDescent="0.35">
      <c r="A67" s="55" t="s">
        <v>58</v>
      </c>
      <c r="B67" s="27">
        <v>0</v>
      </c>
      <c r="C67" s="25"/>
      <c r="D67"/>
    </row>
    <row r="68" spans="1:5" x14ac:dyDescent="0.35">
      <c r="A68" s="54" t="s">
        <v>42</v>
      </c>
      <c r="B68" s="58">
        <f>B64+B65+B66+B67</f>
        <v>0</v>
      </c>
      <c r="C68" s="8"/>
      <c r="D68" s="36">
        <f>B29+B37-B69</f>
        <v>19880968.530000001</v>
      </c>
    </row>
    <row r="69" spans="1:5" ht="14.25" customHeight="1" x14ac:dyDescent="0.35">
      <c r="A69" s="54" t="s">
        <v>43</v>
      </c>
      <c r="B69" s="58">
        <f>B61+B68</f>
        <v>3456652.67</v>
      </c>
      <c r="C69" s="8"/>
      <c r="D69" s="36">
        <f>B80-D68</f>
        <v>0</v>
      </c>
    </row>
    <row r="70" spans="1:5" x14ac:dyDescent="0.35">
      <c r="A70" s="54"/>
      <c r="B70" s="27"/>
      <c r="C70" s="8"/>
      <c r="D70"/>
    </row>
    <row r="71" spans="1:5" x14ac:dyDescent="0.35">
      <c r="A71" s="44" t="s">
        <v>26</v>
      </c>
      <c r="B71" s="45"/>
      <c r="C71" s="8"/>
      <c r="D71" s="36"/>
    </row>
    <row r="72" spans="1:5" x14ac:dyDescent="0.35">
      <c r="A72" s="55" t="s">
        <v>27</v>
      </c>
      <c r="B72" s="27">
        <v>0</v>
      </c>
      <c r="C72" s="25"/>
      <c r="D72" s="36"/>
      <c r="E72" s="37"/>
    </row>
    <row r="73" spans="1:5" x14ac:dyDescent="0.35">
      <c r="A73" s="55" t="s">
        <v>28</v>
      </c>
      <c r="B73" s="56">
        <v>0</v>
      </c>
      <c r="C73" s="1"/>
      <c r="D73" s="36"/>
    </row>
    <row r="74" spans="1:5" x14ac:dyDescent="0.35">
      <c r="A74" s="54" t="s">
        <v>44</v>
      </c>
      <c r="B74" s="57">
        <f>B72+B73</f>
        <v>0</v>
      </c>
      <c r="C74" s="1"/>
      <c r="D74"/>
    </row>
    <row r="75" spans="1:5" s="32" customFormat="1" x14ac:dyDescent="0.35">
      <c r="A75" s="66"/>
      <c r="B75" s="66"/>
      <c r="C75" s="34"/>
    </row>
    <row r="76" spans="1:5" x14ac:dyDescent="0.35">
      <c r="A76" s="40" t="s">
        <v>70</v>
      </c>
      <c r="B76" s="48"/>
      <c r="C76" s="16"/>
      <c r="D76"/>
    </row>
    <row r="77" spans="1:5" x14ac:dyDescent="0.35">
      <c r="A77" s="19" t="s">
        <v>29</v>
      </c>
      <c r="B77" s="21">
        <v>1290.8</v>
      </c>
      <c r="C77" s="16"/>
      <c r="D77" s="36"/>
    </row>
    <row r="78" spans="1:5" x14ac:dyDescent="0.35">
      <c r="A78" s="19" t="s">
        <v>59</v>
      </c>
      <c r="B78" s="21">
        <v>16185.26</v>
      </c>
      <c r="C78" s="16"/>
      <c r="D78" s="36"/>
    </row>
    <row r="79" spans="1:5" x14ac:dyDescent="0.35">
      <c r="A79" s="19" t="s">
        <v>51</v>
      </c>
      <c r="B79" s="21">
        <v>19863492.469999999</v>
      </c>
      <c r="C79" s="16"/>
      <c r="D79"/>
    </row>
    <row r="80" spans="1:5" x14ac:dyDescent="0.35">
      <c r="A80" s="54" t="s">
        <v>45</v>
      </c>
      <c r="B80" s="53">
        <f>(B29+B37)-(B69+B74)</f>
        <v>19880968.530000001</v>
      </c>
      <c r="C80" s="16"/>
      <c r="D80" s="36"/>
    </row>
    <row r="81" spans="1:5" x14ac:dyDescent="0.35">
      <c r="A81" t="s">
        <v>46</v>
      </c>
      <c r="B81" s="27"/>
      <c r="C81" s="1"/>
    </row>
    <row r="82" spans="1:5" x14ac:dyDescent="0.35">
      <c r="A82" s="49" t="s">
        <v>30</v>
      </c>
      <c r="B82" s="50"/>
      <c r="C82" s="1"/>
      <c r="E82" s="37"/>
    </row>
    <row r="83" spans="1:5" x14ac:dyDescent="0.35">
      <c r="A83" s="52" t="s">
        <v>67</v>
      </c>
      <c r="B83" s="53">
        <v>0</v>
      </c>
      <c r="C83" s="1"/>
    </row>
    <row r="84" spans="1:5" x14ac:dyDescent="0.35">
      <c r="A84" s="52" t="s">
        <v>31</v>
      </c>
      <c r="B84" s="53">
        <v>0</v>
      </c>
      <c r="C84" s="1"/>
    </row>
    <row r="85" spans="1:5" x14ac:dyDescent="0.35">
      <c r="A85" s="52" t="s">
        <v>68</v>
      </c>
      <c r="B85" s="53">
        <v>0</v>
      </c>
      <c r="C85" s="1"/>
    </row>
    <row r="86" spans="1:5" x14ac:dyDescent="0.35">
      <c r="A86" s="49" t="s">
        <v>32</v>
      </c>
      <c r="B86" s="51">
        <f>B83+B84+B85</f>
        <v>0</v>
      </c>
    </row>
    <row r="87" spans="1:5" x14ac:dyDescent="0.35">
      <c r="A87" s="62" t="s">
        <v>60</v>
      </c>
      <c r="B87" s="62"/>
    </row>
    <row r="88" spans="1:5" x14ac:dyDescent="0.35">
      <c r="A88" s="62"/>
      <c r="B88" s="62"/>
    </row>
    <row r="89" spans="1:5" x14ac:dyDescent="0.35">
      <c r="A89" s="61" t="s">
        <v>66</v>
      </c>
      <c r="B89" s="60"/>
    </row>
    <row r="90" spans="1:5" x14ac:dyDescent="0.35">
      <c r="A90" s="39" t="s">
        <v>63</v>
      </c>
      <c r="B90" s="35" t="s">
        <v>71</v>
      </c>
    </row>
    <row r="91" spans="1:5" x14ac:dyDescent="0.35">
      <c r="B91" s="35"/>
    </row>
    <row r="92" spans="1:5" x14ac:dyDescent="0.35">
      <c r="B92" s="35"/>
    </row>
  </sheetData>
  <mergeCells count="11">
    <mergeCell ref="A1:B1"/>
    <mergeCell ref="A2:B7"/>
    <mergeCell ref="A8:B9"/>
    <mergeCell ref="A10:B10"/>
    <mergeCell ref="A12:B12"/>
    <mergeCell ref="A87:B88"/>
    <mergeCell ref="A14:B14"/>
    <mergeCell ref="A22:B22"/>
    <mergeCell ref="B23:B24"/>
    <mergeCell ref="A75:B75"/>
    <mergeCell ref="A17:B17"/>
  </mergeCells>
  <printOptions horizontalCentered="1" verticalCentered="1"/>
  <pageMargins left="0.51181102362204722" right="0.51181102362204722" top="0.78740157480314965" bottom="0.78740157480314965" header="0.51181102362204722" footer="0.51181102362204722"/>
  <pageSetup paperSize="9" scale="48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06.2023</vt:lpstr>
      <vt:lpstr>'06.2023'!Area_de_impressao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Setorial</cp:lastModifiedBy>
  <cp:revision>1</cp:revision>
  <cp:lastPrinted>2023-07-05T20:30:24Z</cp:lastPrinted>
  <dcterms:created xsi:type="dcterms:W3CDTF">2021-09-23T15:15:02Z</dcterms:created>
  <dcterms:modified xsi:type="dcterms:W3CDTF">2024-09-27T18:18:43Z</dcterms:modified>
  <dc:language>pt-BR</dc:language>
</cp:coreProperties>
</file>