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Y:\SUTCON\Documentos\Provisório\Liciene\Rel. Mensal Comparativo de Recursos\HUGOL\2023\"/>
    </mc:Choice>
  </mc:AlternateContent>
  <xr:revisionPtr revIDLastSave="0" documentId="13_ncr:1_{1F9E39D8-046E-41C3-AF5C-72E10559BCFF}" xr6:coauthVersionLast="47" xr6:coauthVersionMax="47" xr10:uidLastSave="{00000000-0000-0000-0000-000000000000}"/>
  <bookViews>
    <workbookView xWindow="28680" yWindow="-120" windowWidth="24240" windowHeight="13290" tabRatio="500" xr2:uid="{00000000-000D-0000-FFFF-FFFF00000000}"/>
  </bookViews>
  <sheets>
    <sheet name="08.2023" sheetId="1" r:id="rId1"/>
  </sheets>
  <definedNames>
    <definedName name="_xlnm.Print_Area" localSheetId="0">'08.2023'!$A$1:$B$93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45" i="1" l="1"/>
  <c r="B47" i="1"/>
  <c r="B36" i="1" l="1"/>
  <c r="B28" i="1" l="1"/>
  <c r="B85" i="1" l="1"/>
  <c r="B73" i="1"/>
  <c r="B67" i="1"/>
  <c r="B60" i="1"/>
  <c r="B48" i="1"/>
  <c r="B41" i="1"/>
  <c r="B68" i="1" l="1"/>
  <c r="B79" i="1" l="1"/>
</calcChain>
</file>

<file path=xl/sharedStrings.xml><?xml version="1.0" encoding="utf-8"?>
<sst xmlns="http://schemas.openxmlformats.org/spreadsheetml/2006/main" count="74" uniqueCount="74">
  <si>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</si>
  <si>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 - CGE/TCE- 2ª Edição -  2021 - Item  3.9/Financeiro</t>
  </si>
  <si>
    <t>PREVISÃO DE REPASSE MENSAL DO CONTRATO DE GESTÃO/ADITIVO - CUSTEIO :R$</t>
  </si>
  <si>
    <t>PREVISÃO DE REPASSE MENSAL DO CONTRATO DE GESTÃO/ADITIVO - INVESTIMENTO :R$</t>
  </si>
  <si>
    <t>Relatório Financeiro Mensal</t>
  </si>
  <si>
    <t>Em Reais</t>
  </si>
  <si>
    <t xml:space="preserve">1. SALDO BANCÁRIO ANTERIOR  </t>
  </si>
  <si>
    <t>1.1 Caixa</t>
  </si>
  <si>
    <t>2.ENTRADAS DE RECURSOS FINANCEIROS</t>
  </si>
  <si>
    <t>3. RESGATE APLICAÇÃO FINANCEIRA</t>
  </si>
  <si>
    <t>4. APLICAÇÃO FINANCEIRA</t>
  </si>
  <si>
    <t xml:space="preserve">TOTAL APLICAÇÃO FINANCEIRA- CUSTEIO </t>
  </si>
  <si>
    <t>TOTAL APLICAÇÃO FINANCEIRA- INVESTIMENTO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</si>
  <si>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</si>
  <si>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</si>
  <si>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</si>
  <si>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</si>
  <si>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</si>
  <si>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</si>
  <si>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</si>
  <si>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</si>
  <si>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</si>
  <si>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</si>
  <si>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</si>
  <si>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</si>
  <si>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</si>
  <si>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6.VALORES DEVOLVIDOS À CONTRATANTE</t>
  </si>
  <si>
    <t xml:space="preserve">6.1 Valores Devolvidos à Contratante - CUSTEIO </t>
  </si>
  <si>
    <t>6.2 Valores Devolvidos à Contratante -INVESTIMENTO</t>
  </si>
  <si>
    <t>7.1 Caixa</t>
  </si>
  <si>
    <t>8.INFORMAÇÕES COMPLEMENTARES - GLOSAS</t>
  </si>
  <si>
    <t>8.2 Glosa - não cumprimento das metas</t>
  </si>
  <si>
    <t>TOTAL DAS GLOSAS</t>
  </si>
  <si>
    <t>CNPJ: 05.029.600/0003-68</t>
  </si>
  <si>
    <t>NOME DO ÓRGÃO PÚBLICO/CONTRATANTE: SECRETARIA DE ESTADO DA SAÚDE - GOIAS</t>
  </si>
  <si>
    <t>CNPJ:  02.529.964/0001-57</t>
  </si>
  <si>
    <t>NOME DA UNIDADE GERIDA: HOSPITAL ESTADUAL DE URGÊNCIA GOVERNADOR OTAVIO LAGE DE SIQUEIRA – HUGOL</t>
  </si>
  <si>
    <t>NOME DA ORGANIZAÇÃO SOCIAL/CONTRATADA: ASSOCIAÇÃO DE GESTÃO INOVAÇÃO E RESULTADOS EM SAÚDE</t>
  </si>
  <si>
    <t>CNPJ: 05.029.600/0002-87</t>
  </si>
  <si>
    <t>2.1 Repasse - CUSTEIO  Banco CEF 446-8</t>
  </si>
  <si>
    <t>SALDO ANTERIOR</t>
  </si>
  <si>
    <t>TOTAL DE ENTRADAS</t>
  </si>
  <si>
    <t>TOTAL DOS RESGATES</t>
  </si>
  <si>
    <t>TOTAL DAS APLICAÇÕES FINANCEIRAS</t>
  </si>
  <si>
    <t>TOTAL DE PAGAMENTOS - CUSTEIO</t>
  </si>
  <si>
    <t>TOTAL DE PAGAMENTOS - INVESTIMENTO</t>
  </si>
  <si>
    <t>TOTAL GERAL DOS PAGAMENTOS</t>
  </si>
  <si>
    <t>TOTAL VALORES DEVOLVIDOS</t>
  </si>
  <si>
    <t>SALDO BANCÁRIO FINAL :</t>
  </si>
  <si>
    <t>Fonte: Extratos bancários e Relatorio SIPEF/BRGAAP.</t>
  </si>
  <si>
    <t>5.2.4 Outros -</t>
  </si>
  <si>
    <t xml:space="preserve">3.2 Resgate Aplicação - INVESTIMENTO Banco Itaú 32.200-9 </t>
  </si>
  <si>
    <t>4.1 Aplicação Financeira -  CUSTEIO Banco Itaú 32.200-9 e 31.291-9</t>
  </si>
  <si>
    <t xml:space="preserve">4.2 Aplicação Financeira  - INVESTIMENTO Banco Itaú 32.200-9 </t>
  </si>
  <si>
    <t>3.1 Resgate Aplicação -  CUSTEIO Banco Itaú 32.200-9 e 31.291-9</t>
  </si>
  <si>
    <t>2.3 Rendimento sobre Aplicação Financeiras - CUSTEIO Banco Itaú 32.200-9 e 31.291-9</t>
  </si>
  <si>
    <t xml:space="preserve">1.2 Banco conta movimento - CUSTEIO Banco Itaú 32.200-9; 31.291-9; 32.100-1 </t>
  </si>
  <si>
    <t>1.3 Aplicações financeiras - CUSTEIO Banco Itaú 32.200-9; 31.291-9; INVESTIMENTO CEF 446-8; Banco Itáu 32.200-9</t>
  </si>
  <si>
    <t>7.2. Banco Conta Movimento - CUSTEIO Banco Itaú 32.200-9; 31.291-9; 32.100-1</t>
  </si>
  <si>
    <t>7.3 Aplicações Financeiras - CUSTEIO Banco Itaú 32.200-9; 31.291-9; INVESTIMENTO Banco Itaú 32.200-9; Banco CEF 446-8</t>
  </si>
  <si>
    <t xml:space="preserve">9.Nota Explicativa: Banco Itaú 32.200-9 - Contrato de Gestão; Banco Itaú 31.291-9 - Fundo Rescisório; Banco Itaú 32.100-1 - Doações Unimed; Banco Caixa 446-8  - Recebimento de Repasses; Caixa - Caixa da Tesouraria. </t>
  </si>
  <si>
    <t>2.2 Repasse - INVESTIMENTO Banco CEF 446-8</t>
  </si>
  <si>
    <t>2.4 Rendimento sobre Aplicação Financeiras - INVESTIMENTO Banco Itaú 32.200-9;</t>
  </si>
  <si>
    <t>5.1.8 Outros - Reembolso, Devolução de Empréstimo AGIR</t>
  </si>
  <si>
    <t>*Obs.: Valores de glosas não informados devido ao não recebimento das informações por parte da SES.</t>
  </si>
  <si>
    <t>8.1 Glosa - residentes cedidos*</t>
  </si>
  <si>
    <t>8.3 Glosa - Fatura Enel*</t>
  </si>
  <si>
    <t>GERÊNCIA CORPORATIVA DE CUSTOS, CONTÁBIL E FINANCEIRA:</t>
  </si>
  <si>
    <t>Competência: 08/2023</t>
  </si>
  <si>
    <t>7.SALDO BANCÁRIO FINAL EM 31/08/2023</t>
  </si>
  <si>
    <t>2.5 Outras entradas - Reembolso de despesa/Estorno/Empréstimo</t>
  </si>
  <si>
    <t>Goiânia, 27 de setembro de 2024</t>
  </si>
  <si>
    <t xml:space="preserve">VIGÊNCIA DO CONTRATO DE GESTÃO:      INÍCIO 15/07/2023      E      TÉRMINO  15/07/2026 </t>
  </si>
  <si>
    <t>CONTRATO DE GESTÃO/ADITIVO Nº:   003/2014 SES/GO              11° TERMO ADITIVO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</si>
</sst>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11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</font>
    <font>
      <sz val="10"/>
      <color rgb="FF000000"/>
      <name val="Calibri"/>
      <family val="2"/>
    </font>
    <font>
      <b/>
      <sz val="11"/>
      <name val="Calibri"/>
      <family val="2"/>
    </font>
    <font>
      <sz val="1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BFBFBF"/>
        <bgColor rgb="FFCCCCFF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 tint="-0.34998626667073579"/>
        <bgColor rgb="FFCCCCFF"/>
      </patternFill>
    </fill>
    <fill>
      <patternFill patternType="solid">
        <fgColor theme="0" tint="-0.34998626667073579"/>
        <bgColor rgb="FFBFBFBF"/>
      </patternFill>
    </fill>
    <fill>
      <patternFill patternType="solid">
        <fgColor theme="0"/>
        <bgColor rgb="FFFFFF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164" fontId="6" fillId="0" borderId="0" applyBorder="0" applyProtection="0"/>
  </cellStyleXfs>
  <cellXfs count="71">
    <xf numFmtId="0" fontId="0" fillId="0" borderId="0" xfId="0"/>
    <xf numFmtId="4" fontId="0" fillId="0" borderId="0" xfId="0" applyNumberFormat="1" applyAlignment="1">
      <alignment horizontal="right"/>
    </xf>
    <xf numFmtId="0" fontId="0" fillId="0" borderId="0" xfId="0" applyAlignment="1">
      <alignment vertical="center"/>
    </xf>
    <xf numFmtId="0" fontId="0" fillId="3" borderId="1" xfId="0" applyFill="1" applyBorder="1" applyAlignment="1">
      <alignment vertical="center"/>
    </xf>
    <xf numFmtId="4" fontId="0" fillId="3" borderId="1" xfId="0" applyNumberFormat="1" applyFill="1" applyBorder="1" applyAlignment="1">
      <alignment horizontal="right"/>
    </xf>
    <xf numFmtId="0" fontId="0" fillId="3" borderId="1" xfId="0" applyFill="1" applyBorder="1"/>
    <xf numFmtId="0" fontId="2" fillId="3" borderId="1" xfId="0" applyFont="1" applyFill="1" applyBorder="1"/>
    <xf numFmtId="4" fontId="2" fillId="3" borderId="1" xfId="0" applyNumberFormat="1" applyFont="1" applyFill="1" applyBorder="1" applyAlignment="1">
      <alignment horizontal="left"/>
    </xf>
    <xf numFmtId="4" fontId="2" fillId="0" borderId="0" xfId="0" applyNumberFormat="1" applyFont="1" applyAlignment="1">
      <alignment horizontal="right"/>
    </xf>
    <xf numFmtId="0" fontId="2" fillId="0" borderId="0" xfId="0" applyFont="1"/>
    <xf numFmtId="0" fontId="4" fillId="0" borderId="0" xfId="0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0" fillId="0" borderId="0" xfId="1" applyNumberFormat="1" applyFont="1" applyBorder="1" applyAlignment="1" applyProtection="1">
      <alignment vertical="center"/>
    </xf>
    <xf numFmtId="4" fontId="0" fillId="0" borderId="0" xfId="0" applyNumberFormat="1" applyAlignment="1">
      <alignment vertical="center"/>
    </xf>
    <xf numFmtId="4" fontId="2" fillId="0" borderId="0" xfId="0" applyNumberFormat="1" applyFont="1" applyAlignment="1">
      <alignment vertical="center"/>
    </xf>
    <xf numFmtId="0" fontId="5" fillId="0" borderId="1" xfId="0" applyFont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0" fontId="4" fillId="4" borderId="1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vertical="center"/>
    </xf>
    <xf numFmtId="4" fontId="2" fillId="3" borderId="1" xfId="0" applyNumberFormat="1" applyFont="1" applyFill="1" applyBorder="1" applyAlignment="1">
      <alignment horizontal="right"/>
    </xf>
    <xf numFmtId="4" fontId="2" fillId="3" borderId="0" xfId="0" applyNumberFormat="1" applyFont="1" applyFill="1" applyAlignment="1">
      <alignment horizontal="right"/>
    </xf>
    <xf numFmtId="0" fontId="0" fillId="3" borderId="0" xfId="0" applyFill="1"/>
    <xf numFmtId="0" fontId="4" fillId="3" borderId="0" xfId="0" applyFont="1" applyFill="1" applyAlignment="1">
      <alignment horizontal="center" vertical="center"/>
    </xf>
    <xf numFmtId="4" fontId="0" fillId="0" borderId="0" xfId="0" applyNumberFormat="1"/>
    <xf numFmtId="0" fontId="0" fillId="0" borderId="0" xfId="0" applyAlignment="1">
      <alignment horizontal="right"/>
    </xf>
    <xf numFmtId="0" fontId="7" fillId="0" borderId="0" xfId="0" applyFont="1" applyAlignment="1">
      <alignment horizontal="right"/>
    </xf>
    <xf numFmtId="0" fontId="8" fillId="0" borderId="0" xfId="0" applyFont="1" applyAlignment="1">
      <alignment vertical="top"/>
    </xf>
    <xf numFmtId="0" fontId="4" fillId="6" borderId="1" xfId="0" applyFont="1" applyFill="1" applyBorder="1" applyAlignment="1">
      <alignment vertical="top"/>
    </xf>
    <xf numFmtId="4" fontId="4" fillId="6" borderId="1" xfId="1" applyNumberFormat="1" applyFont="1" applyFill="1" applyBorder="1" applyAlignment="1" applyProtection="1">
      <alignment vertical="center"/>
    </xf>
    <xf numFmtId="0" fontId="0" fillId="6" borderId="1" xfId="0" applyFill="1" applyBorder="1" applyAlignment="1">
      <alignment vertical="top"/>
    </xf>
    <xf numFmtId="0" fontId="9" fillId="7" borderId="1" xfId="0" applyFont="1" applyFill="1" applyBorder="1" applyAlignment="1">
      <alignment horizontal="left" vertical="center"/>
    </xf>
    <xf numFmtId="4" fontId="0" fillId="7" borderId="1" xfId="1" applyNumberFormat="1" applyFont="1" applyFill="1" applyBorder="1" applyAlignment="1" applyProtection="1">
      <alignment vertical="center"/>
    </xf>
    <xf numFmtId="0" fontId="4" fillId="7" borderId="1" xfId="0" applyFont="1" applyFill="1" applyBorder="1" applyAlignment="1">
      <alignment vertical="center"/>
    </xf>
    <xf numFmtId="4" fontId="2" fillId="7" borderId="1" xfId="0" applyNumberFormat="1" applyFont="1" applyFill="1" applyBorder="1" applyAlignment="1">
      <alignment vertical="center"/>
    </xf>
    <xf numFmtId="0" fontId="4" fillId="6" borderId="1" xfId="0" applyFont="1" applyFill="1" applyBorder="1" applyAlignment="1">
      <alignment vertical="center"/>
    </xf>
    <xf numFmtId="4" fontId="2" fillId="6" borderId="1" xfId="0" applyNumberFormat="1" applyFont="1" applyFill="1" applyBorder="1" applyAlignment="1">
      <alignment horizontal="right"/>
    </xf>
    <xf numFmtId="4" fontId="5" fillId="6" borderId="1" xfId="0" applyNumberFormat="1" applyFont="1" applyFill="1" applyBorder="1" applyAlignment="1">
      <alignment horizontal="right"/>
    </xf>
    <xf numFmtId="0" fontId="4" fillId="7" borderId="1" xfId="0" applyFont="1" applyFill="1" applyBorder="1" applyAlignment="1">
      <alignment horizontal="left" vertical="center"/>
    </xf>
    <xf numFmtId="4" fontId="4" fillId="7" borderId="1" xfId="0" applyNumberFormat="1" applyFont="1" applyFill="1" applyBorder="1" applyAlignment="1">
      <alignment horizontal="right" vertical="center"/>
    </xf>
    <xf numFmtId="4" fontId="0" fillId="0" borderId="1" xfId="0" applyNumberFormat="1" applyBorder="1" applyAlignment="1">
      <alignment vertical="center" shrinkToFit="1"/>
    </xf>
    <xf numFmtId="4" fontId="0" fillId="0" borderId="1" xfId="0" applyNumberForma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4" fontId="4" fillId="0" borderId="1" xfId="1" applyNumberFormat="1" applyFont="1" applyBorder="1" applyAlignment="1" applyProtection="1">
      <alignment vertical="center"/>
    </xf>
    <xf numFmtId="4" fontId="0" fillId="0" borderId="1" xfId="1" applyNumberFormat="1" applyFont="1" applyBorder="1" applyAlignment="1" applyProtection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4" fontId="5" fillId="0" borderId="1" xfId="0" applyNumberFormat="1" applyFont="1" applyBorder="1" applyAlignment="1">
      <alignment vertical="center"/>
    </xf>
    <xf numFmtId="4" fontId="4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4" fontId="2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vertical="center" wrapText="1"/>
    </xf>
    <xf numFmtId="4" fontId="9" fillId="0" borderId="1" xfId="0" applyNumberFormat="1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 wrapText="1"/>
    </xf>
    <xf numFmtId="4" fontId="0" fillId="0" borderId="1" xfId="0" applyNumberFormat="1" applyBorder="1" applyAlignment="1">
      <alignment horizontal="right"/>
    </xf>
    <xf numFmtId="4" fontId="4" fillId="0" borderId="1" xfId="0" applyNumberFormat="1" applyFont="1" applyBorder="1" applyAlignment="1">
      <alignment horizontal="right"/>
    </xf>
    <xf numFmtId="0" fontId="0" fillId="0" borderId="1" xfId="0" applyBorder="1" applyAlignment="1">
      <alignment vertical="top"/>
    </xf>
    <xf numFmtId="0" fontId="4" fillId="8" borderId="0" xfId="0" applyFont="1" applyFill="1" applyAlignment="1">
      <alignment horizontal="left" vertical="top" wrapText="1"/>
    </xf>
    <xf numFmtId="0" fontId="7" fillId="8" borderId="0" xfId="0" applyFont="1" applyFill="1" applyAlignment="1">
      <alignment horizontal="left" vertical="top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left"/>
    </xf>
    <xf numFmtId="0" fontId="4" fillId="5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left"/>
    </xf>
    <xf numFmtId="0" fontId="5" fillId="3" borderId="3" xfId="0" applyFont="1" applyFill="1" applyBorder="1" applyAlignment="1">
      <alignment horizontal="left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2188322</xdr:colOff>
      <xdr:row>0</xdr:row>
      <xdr:rowOff>316940</xdr:rowOff>
    </xdr:from>
    <xdr:to>
      <xdr:col>1</xdr:col>
      <xdr:colOff>255434</xdr:colOff>
      <xdr:row>0</xdr:row>
      <xdr:rowOff>1220908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A7DA61AE-DC36-4D10-AEB2-F1AA128129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88322" y="316940"/>
          <a:ext cx="5656669" cy="9039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98"/>
  <sheetViews>
    <sheetView showGridLines="0" tabSelected="1" topLeftCell="A4" zoomScale="85" zoomScaleNormal="85" zoomScaleSheetLayoutView="70" zoomScalePageLayoutView="70" workbookViewId="0">
      <selection activeCell="A17" sqref="A17"/>
    </sheetView>
  </sheetViews>
  <sheetFormatPr defaultColWidth="41.7265625" defaultRowHeight="14.5" x14ac:dyDescent="0.35"/>
  <cols>
    <col min="1" max="1" width="108.54296875" customWidth="1"/>
    <col min="2" max="2" width="42.54296875" customWidth="1"/>
    <col min="3" max="3" width="38.453125" customWidth="1"/>
    <col min="4" max="4" width="41.7265625" style="1"/>
  </cols>
  <sheetData>
    <row r="1" spans="1:3" ht="121.5" customHeight="1" x14ac:dyDescent="0.35">
      <c r="A1" s="60"/>
      <c r="B1" s="60"/>
    </row>
    <row r="2" spans="1:3" customFormat="1" x14ac:dyDescent="0.35">
      <c r="A2" s="61" t="s">
        <v>0</v>
      </c>
      <c r="B2" s="61"/>
      <c r="C2" s="1"/>
    </row>
    <row r="3" spans="1:3" customFormat="1" x14ac:dyDescent="0.35">
      <c r="A3" s="61"/>
      <c r="B3" s="61"/>
      <c r="C3" s="1"/>
    </row>
    <row r="4" spans="1:3" customFormat="1" x14ac:dyDescent="0.35">
      <c r="A4" s="61"/>
      <c r="B4" s="61"/>
      <c r="C4" s="1"/>
    </row>
    <row r="5" spans="1:3" customFormat="1" x14ac:dyDescent="0.35">
      <c r="A5" s="61"/>
      <c r="B5" s="61"/>
      <c r="C5" s="1"/>
    </row>
    <row r="6" spans="1:3" customFormat="1" x14ac:dyDescent="0.35">
      <c r="A6" s="61"/>
      <c r="B6" s="61"/>
      <c r="C6" s="1"/>
    </row>
    <row r="7" spans="1:3" customFormat="1" x14ac:dyDescent="0.35">
      <c r="A7" s="61"/>
      <c r="B7" s="61"/>
      <c r="C7" s="2"/>
    </row>
    <row r="8" spans="1:3" customFormat="1" ht="23.25" customHeight="1" x14ac:dyDescent="0.35">
      <c r="A8" s="62" t="s">
        <v>1</v>
      </c>
      <c r="B8" s="62"/>
      <c r="C8" s="2"/>
    </row>
    <row r="9" spans="1:3" customFormat="1" ht="23.25" customHeight="1" x14ac:dyDescent="0.35">
      <c r="A9" s="62"/>
      <c r="B9" s="62"/>
      <c r="C9" s="2"/>
    </row>
    <row r="10" spans="1:3" customFormat="1" x14ac:dyDescent="0.35">
      <c r="A10" s="63" t="s">
        <v>34</v>
      </c>
      <c r="B10" s="63"/>
      <c r="C10" s="1"/>
    </row>
    <row r="11" spans="1:3" customFormat="1" x14ac:dyDescent="0.35">
      <c r="A11" s="3" t="s">
        <v>35</v>
      </c>
      <c r="B11" s="4"/>
      <c r="C11" s="1"/>
    </row>
    <row r="12" spans="1:3" customFormat="1" x14ac:dyDescent="0.35">
      <c r="A12" s="64" t="s">
        <v>37</v>
      </c>
      <c r="B12" s="64"/>
    </row>
    <row r="13" spans="1:3" customFormat="1" x14ac:dyDescent="0.35">
      <c r="A13" s="5" t="s">
        <v>38</v>
      </c>
      <c r="B13" s="4"/>
      <c r="C13" s="1"/>
    </row>
    <row r="14" spans="1:3" customFormat="1" x14ac:dyDescent="0.35">
      <c r="A14" s="64" t="s">
        <v>36</v>
      </c>
      <c r="B14" s="64"/>
      <c r="C14" s="1"/>
    </row>
    <row r="15" spans="1:3" customFormat="1" x14ac:dyDescent="0.35">
      <c r="A15" s="5" t="s">
        <v>33</v>
      </c>
      <c r="B15" s="4"/>
      <c r="C15" s="1"/>
    </row>
    <row r="16" spans="1:3" customFormat="1" x14ac:dyDescent="0.35">
      <c r="A16" s="5" t="s">
        <v>73</v>
      </c>
      <c r="B16" s="19"/>
      <c r="C16" s="1"/>
    </row>
    <row r="17" spans="1:3" customFormat="1" x14ac:dyDescent="0.35">
      <c r="A17" s="5" t="s">
        <v>72</v>
      </c>
      <c r="B17" s="19"/>
      <c r="C17" s="1"/>
    </row>
    <row r="18" spans="1:3" s="9" customFormat="1" x14ac:dyDescent="0.35">
      <c r="A18" s="6" t="s">
        <v>2</v>
      </c>
      <c r="B18" s="19">
        <v>33007376.07</v>
      </c>
      <c r="C18" s="8"/>
    </row>
    <row r="19" spans="1:3" s="9" customFormat="1" x14ac:dyDescent="0.35">
      <c r="A19" s="6" t="s">
        <v>3</v>
      </c>
      <c r="B19" s="19">
        <v>0</v>
      </c>
      <c r="C19" s="8"/>
    </row>
    <row r="20" spans="1:3" s="9" customFormat="1" x14ac:dyDescent="0.35">
      <c r="A20" s="6"/>
      <c r="B20" s="7"/>
      <c r="C20" s="8"/>
    </row>
    <row r="21" spans="1:3" customFormat="1" ht="26" x14ac:dyDescent="0.35">
      <c r="A21" s="66" t="s">
        <v>4</v>
      </c>
      <c r="B21" s="66"/>
    </row>
    <row r="22" spans="1:3" customFormat="1" ht="14.5" customHeight="1" x14ac:dyDescent="0.35">
      <c r="A22" s="69" t="s">
        <v>68</v>
      </c>
      <c r="B22" s="67" t="s">
        <v>5</v>
      </c>
    </row>
    <row r="23" spans="1:3" customFormat="1" ht="14.25" customHeight="1" x14ac:dyDescent="0.35">
      <c r="A23" s="70"/>
      <c r="B23" s="67"/>
      <c r="C23" s="10"/>
    </row>
    <row r="24" spans="1:3" customFormat="1" x14ac:dyDescent="0.35">
      <c r="A24" s="37" t="s">
        <v>6</v>
      </c>
      <c r="B24" s="38"/>
      <c r="C24" s="11"/>
    </row>
    <row r="25" spans="1:3" customFormat="1" x14ac:dyDescent="0.35">
      <c r="A25" s="39" t="s">
        <v>7</v>
      </c>
      <c r="B25" s="40">
        <v>3967.77</v>
      </c>
      <c r="C25" s="12"/>
    </row>
    <row r="26" spans="1:3" customFormat="1" x14ac:dyDescent="0.35">
      <c r="A26" s="39" t="s">
        <v>56</v>
      </c>
      <c r="B26" s="40">
        <v>15001.68</v>
      </c>
      <c r="C26" s="12"/>
    </row>
    <row r="27" spans="1:3" customFormat="1" x14ac:dyDescent="0.35">
      <c r="A27" s="39" t="s">
        <v>57</v>
      </c>
      <c r="B27" s="40">
        <v>8666016.4900000002</v>
      </c>
      <c r="C27" s="12"/>
    </row>
    <row r="28" spans="1:3" customFormat="1" x14ac:dyDescent="0.35">
      <c r="A28" s="41" t="s">
        <v>40</v>
      </c>
      <c r="B28" s="42">
        <f>SUM(B25:B27)</f>
        <v>8684985.9399999995</v>
      </c>
      <c r="C28" s="12"/>
    </row>
    <row r="29" spans="1:3" customFormat="1" x14ac:dyDescent="0.35">
      <c r="A29" s="39"/>
      <c r="B29" s="43"/>
      <c r="C29" s="12"/>
    </row>
    <row r="30" spans="1:3" customFormat="1" x14ac:dyDescent="0.35">
      <c r="A30" s="37" t="s">
        <v>8</v>
      </c>
      <c r="B30" s="37"/>
      <c r="C30" s="10"/>
    </row>
    <row r="31" spans="1:3" customFormat="1" x14ac:dyDescent="0.35">
      <c r="A31" s="44" t="s">
        <v>39</v>
      </c>
      <c r="B31" s="40">
        <v>40357734.700000003</v>
      </c>
      <c r="C31" s="13"/>
    </row>
    <row r="32" spans="1:3" customFormat="1" x14ac:dyDescent="0.35">
      <c r="A32" s="44" t="s">
        <v>61</v>
      </c>
      <c r="B32" s="40">
        <v>0</v>
      </c>
      <c r="C32" s="13"/>
    </row>
    <row r="33" spans="1:3" customFormat="1" x14ac:dyDescent="0.35">
      <c r="A33" s="45" t="s">
        <v>55</v>
      </c>
      <c r="B33" s="40">
        <v>65164.32</v>
      </c>
      <c r="C33" s="13"/>
    </row>
    <row r="34" spans="1:3" customFormat="1" x14ac:dyDescent="0.35">
      <c r="A34" s="45" t="s">
        <v>62</v>
      </c>
      <c r="B34" s="40">
        <v>0</v>
      </c>
      <c r="C34" s="13"/>
    </row>
    <row r="35" spans="1:3" customFormat="1" x14ac:dyDescent="0.35">
      <c r="A35" s="45" t="s">
        <v>70</v>
      </c>
      <c r="B35" s="40">
        <v>1800653.74</v>
      </c>
      <c r="C35" s="13"/>
    </row>
    <row r="36" spans="1:3" customFormat="1" x14ac:dyDescent="0.35">
      <c r="A36" s="15" t="s">
        <v>41</v>
      </c>
      <c r="B36" s="46">
        <f>SUM(B31:B35)</f>
        <v>42223552.760000005</v>
      </c>
      <c r="C36" s="14"/>
    </row>
    <row r="37" spans="1:3" customFormat="1" x14ac:dyDescent="0.35">
      <c r="A37" s="15"/>
      <c r="B37" s="16"/>
      <c r="C37" s="14"/>
    </row>
    <row r="38" spans="1:3" customFormat="1" x14ac:dyDescent="0.35">
      <c r="A38" s="17" t="s">
        <v>9</v>
      </c>
      <c r="B38" s="18"/>
      <c r="C38" s="14"/>
    </row>
    <row r="39" spans="1:3" customFormat="1" x14ac:dyDescent="0.35">
      <c r="A39" s="44" t="s">
        <v>54</v>
      </c>
      <c r="B39" s="40">
        <v>37959947.780000001</v>
      </c>
      <c r="C39" s="14"/>
    </row>
    <row r="40" spans="1:3" customFormat="1" x14ac:dyDescent="0.35">
      <c r="A40" s="44" t="s">
        <v>51</v>
      </c>
      <c r="B40" s="40">
        <v>0</v>
      </c>
      <c r="C40" s="14"/>
    </row>
    <row r="41" spans="1:3" customFormat="1" x14ac:dyDescent="0.35">
      <c r="A41" s="15" t="s">
        <v>42</v>
      </c>
      <c r="B41" s="47">
        <f>B39+B40</f>
        <v>37959947.780000001</v>
      </c>
      <c r="C41" s="14"/>
    </row>
    <row r="42" spans="1:3" s="21" customFormat="1" x14ac:dyDescent="0.35">
      <c r="A42" s="48"/>
      <c r="B42" s="49"/>
      <c r="C42" s="20"/>
    </row>
    <row r="43" spans="1:3" customFormat="1" x14ac:dyDescent="0.35">
      <c r="A43" s="32" t="s">
        <v>10</v>
      </c>
      <c r="B43" s="33"/>
      <c r="C43" s="8"/>
    </row>
    <row r="44" spans="1:3" customFormat="1" x14ac:dyDescent="0.35">
      <c r="A44" s="50" t="s">
        <v>52</v>
      </c>
      <c r="B44" s="40">
        <v>30196217.190000001</v>
      </c>
      <c r="C44" s="8"/>
    </row>
    <row r="45" spans="1:3" customFormat="1" x14ac:dyDescent="0.35">
      <c r="A45" s="48" t="s">
        <v>11</v>
      </c>
      <c r="B45" s="51">
        <f>B44</f>
        <v>30196217.190000001</v>
      </c>
      <c r="C45" s="8"/>
    </row>
    <row r="46" spans="1:3" customFormat="1" x14ac:dyDescent="0.35">
      <c r="A46" s="52" t="s">
        <v>53</v>
      </c>
      <c r="B46" s="16">
        <v>0</v>
      </c>
      <c r="C46" s="8"/>
    </row>
    <row r="47" spans="1:3" customFormat="1" x14ac:dyDescent="0.35">
      <c r="A47" s="48" t="s">
        <v>12</v>
      </c>
      <c r="B47" s="16">
        <f>B46</f>
        <v>0</v>
      </c>
      <c r="C47" s="8"/>
    </row>
    <row r="48" spans="1:3" customFormat="1" x14ac:dyDescent="0.35">
      <c r="A48" s="34" t="s">
        <v>43</v>
      </c>
      <c r="B48" s="36">
        <f>B45+B47</f>
        <v>30196217.190000001</v>
      </c>
      <c r="C48" s="8"/>
    </row>
    <row r="49" spans="1:3" s="21" customFormat="1" x14ac:dyDescent="0.35">
      <c r="A49" s="48"/>
      <c r="B49" s="49"/>
      <c r="C49" s="20"/>
    </row>
    <row r="50" spans="1:3" customFormat="1" x14ac:dyDescent="0.35">
      <c r="A50" s="34" t="s">
        <v>13</v>
      </c>
      <c r="B50" s="35"/>
      <c r="C50" s="8"/>
    </row>
    <row r="51" spans="1:3" customFormat="1" x14ac:dyDescent="0.35">
      <c r="A51" s="34" t="s">
        <v>14</v>
      </c>
      <c r="B51" s="34"/>
      <c r="C51" s="10"/>
    </row>
    <row r="52" spans="1:3" customFormat="1" x14ac:dyDescent="0.35">
      <c r="A52" s="50" t="s">
        <v>15</v>
      </c>
      <c r="B52" s="40">
        <v>8815761.7699999996</v>
      </c>
      <c r="C52" s="13"/>
    </row>
    <row r="53" spans="1:3" customFormat="1" x14ac:dyDescent="0.35">
      <c r="A53" s="53" t="s">
        <v>16</v>
      </c>
      <c r="B53" s="40">
        <v>23623964.98</v>
      </c>
      <c r="C53" s="13"/>
    </row>
    <row r="54" spans="1:3" customFormat="1" x14ac:dyDescent="0.35">
      <c r="A54" s="53" t="s">
        <v>17</v>
      </c>
      <c r="B54" s="40">
        <v>10271757.300000001</v>
      </c>
      <c r="C54" s="13"/>
    </row>
    <row r="55" spans="1:3" customFormat="1" x14ac:dyDescent="0.35">
      <c r="A55" s="50" t="s">
        <v>18</v>
      </c>
      <c r="B55" s="40">
        <v>50319.18</v>
      </c>
      <c r="C55" s="13"/>
    </row>
    <row r="56" spans="1:3" customFormat="1" x14ac:dyDescent="0.35">
      <c r="A56" s="50" t="s">
        <v>19</v>
      </c>
      <c r="B56" s="40">
        <v>914996.37</v>
      </c>
      <c r="C56" s="13"/>
    </row>
    <row r="57" spans="1:3" customFormat="1" x14ac:dyDescent="0.35">
      <c r="A57" s="50" t="s">
        <v>20</v>
      </c>
      <c r="B57" s="40">
        <v>2493915.7599999998</v>
      </c>
      <c r="C57" s="13"/>
    </row>
    <row r="58" spans="1:3" customFormat="1" ht="29" x14ac:dyDescent="0.35">
      <c r="A58" s="50" t="s">
        <v>21</v>
      </c>
      <c r="B58" s="40">
        <v>2002045.49</v>
      </c>
      <c r="C58" s="13"/>
    </row>
    <row r="59" spans="1:3" customFormat="1" x14ac:dyDescent="0.35">
      <c r="A59" s="54" t="s">
        <v>63</v>
      </c>
      <c r="B59" s="40">
        <v>1731623.69</v>
      </c>
      <c r="C59" s="13"/>
    </row>
    <row r="60" spans="1:3" customFormat="1" x14ac:dyDescent="0.35">
      <c r="A60" s="48" t="s">
        <v>44</v>
      </c>
      <c r="B60" s="47">
        <f>SUM(B52:B59)</f>
        <v>49904384.539999992</v>
      </c>
      <c r="C60" s="13"/>
    </row>
    <row r="61" spans="1:3" customFormat="1" x14ac:dyDescent="0.35">
      <c r="A61" s="48"/>
      <c r="B61" s="40"/>
      <c r="C61" s="13"/>
    </row>
    <row r="62" spans="1:3" customFormat="1" x14ac:dyDescent="0.35">
      <c r="A62" s="34" t="s">
        <v>22</v>
      </c>
      <c r="B62" s="34"/>
      <c r="C62" s="14"/>
    </row>
    <row r="63" spans="1:3" customFormat="1" x14ac:dyDescent="0.35">
      <c r="A63" s="50" t="s">
        <v>23</v>
      </c>
      <c r="B63" s="40">
        <v>17734.490000000002</v>
      </c>
      <c r="C63" s="14"/>
    </row>
    <row r="64" spans="1:3" customFormat="1" x14ac:dyDescent="0.35">
      <c r="A64" s="50" t="s">
        <v>24</v>
      </c>
      <c r="B64" s="40">
        <v>0</v>
      </c>
      <c r="C64" s="14"/>
    </row>
    <row r="65" spans="1:4" x14ac:dyDescent="0.35">
      <c r="A65" s="50" t="s">
        <v>25</v>
      </c>
      <c r="B65" s="40">
        <v>0</v>
      </c>
      <c r="C65" s="14"/>
      <c r="D65"/>
    </row>
    <row r="66" spans="1:4" x14ac:dyDescent="0.35">
      <c r="A66" s="50" t="s">
        <v>50</v>
      </c>
      <c r="B66" s="40">
        <v>0</v>
      </c>
      <c r="C66" s="14"/>
      <c r="D66"/>
    </row>
    <row r="67" spans="1:4" x14ac:dyDescent="0.35">
      <c r="A67" s="48" t="s">
        <v>45</v>
      </c>
      <c r="B67" s="46">
        <f>B63+B64+B65+B66</f>
        <v>17734.490000000002</v>
      </c>
      <c r="C67" s="8"/>
      <c r="D67"/>
    </row>
    <row r="68" spans="1:4" ht="14.25" customHeight="1" x14ac:dyDescent="0.35">
      <c r="A68" s="48" t="s">
        <v>46</v>
      </c>
      <c r="B68" s="46">
        <f>B60+B67</f>
        <v>49922119.029999994</v>
      </c>
      <c r="C68" s="8"/>
      <c r="D68"/>
    </row>
    <row r="69" spans="1:4" x14ac:dyDescent="0.35">
      <c r="A69" s="48"/>
      <c r="B69" s="16"/>
      <c r="C69" s="8"/>
      <c r="D69"/>
    </row>
    <row r="70" spans="1:4" x14ac:dyDescent="0.35">
      <c r="A70" s="32" t="s">
        <v>26</v>
      </c>
      <c r="B70" s="33"/>
      <c r="C70" s="8"/>
      <c r="D70"/>
    </row>
    <row r="71" spans="1:4" x14ac:dyDescent="0.35">
      <c r="A71" s="50" t="s">
        <v>27</v>
      </c>
      <c r="B71" s="16">
        <v>0</v>
      </c>
      <c r="C71" s="14"/>
      <c r="D71"/>
    </row>
    <row r="72" spans="1:4" x14ac:dyDescent="0.35">
      <c r="A72" s="50" t="s">
        <v>28</v>
      </c>
      <c r="B72" s="55">
        <v>0</v>
      </c>
      <c r="C72" s="1"/>
      <c r="D72"/>
    </row>
    <row r="73" spans="1:4" x14ac:dyDescent="0.35">
      <c r="A73" s="48" t="s">
        <v>47</v>
      </c>
      <c r="B73" s="56">
        <f>B71+B72</f>
        <v>0</v>
      </c>
      <c r="C73" s="1"/>
      <c r="D73"/>
    </row>
    <row r="74" spans="1:4" s="21" customFormat="1" x14ac:dyDescent="0.35">
      <c r="A74" s="68"/>
      <c r="B74" s="68"/>
      <c r="C74" s="22"/>
    </row>
    <row r="75" spans="1:4" x14ac:dyDescent="0.35">
      <c r="A75" s="30" t="s">
        <v>69</v>
      </c>
      <c r="B75" s="31"/>
      <c r="C75" s="12"/>
      <c r="D75" s="23"/>
    </row>
    <row r="76" spans="1:4" x14ac:dyDescent="0.35">
      <c r="A76" s="39" t="s">
        <v>29</v>
      </c>
      <c r="B76" s="40">
        <v>3967.77</v>
      </c>
      <c r="C76" s="12"/>
      <c r="D76" s="23"/>
    </row>
    <row r="77" spans="1:4" x14ac:dyDescent="0.35">
      <c r="A77" s="39" t="s">
        <v>58</v>
      </c>
      <c r="B77" s="40">
        <v>27903.62</v>
      </c>
      <c r="C77" s="12"/>
      <c r="D77"/>
    </row>
    <row r="78" spans="1:4" x14ac:dyDescent="0.35">
      <c r="A78" s="39" t="s">
        <v>59</v>
      </c>
      <c r="B78" s="40">
        <v>954548.28</v>
      </c>
      <c r="C78" s="12"/>
      <c r="D78"/>
    </row>
    <row r="79" spans="1:4" x14ac:dyDescent="0.35">
      <c r="A79" s="48" t="s">
        <v>48</v>
      </c>
      <c r="B79" s="42">
        <f>(B28+B36)-(B68+B73)</f>
        <v>986419.67000000924</v>
      </c>
      <c r="C79" s="12"/>
      <c r="D79"/>
    </row>
    <row r="80" spans="1:4" x14ac:dyDescent="0.35">
      <c r="A80" t="s">
        <v>49</v>
      </c>
      <c r="B80" s="16"/>
      <c r="C80" s="1"/>
    </row>
    <row r="81" spans="1:5" x14ac:dyDescent="0.35">
      <c r="A81" s="27" t="s">
        <v>30</v>
      </c>
      <c r="B81" s="29"/>
      <c r="C81" s="1"/>
    </row>
    <row r="82" spans="1:5" x14ac:dyDescent="0.35">
      <c r="A82" s="57" t="s">
        <v>65</v>
      </c>
      <c r="B82" s="42">
        <v>0</v>
      </c>
      <c r="C82" s="1"/>
    </row>
    <row r="83" spans="1:5" x14ac:dyDescent="0.35">
      <c r="A83" s="57" t="s">
        <v>31</v>
      </c>
      <c r="B83" s="42">
        <v>0</v>
      </c>
      <c r="C83" s="1"/>
    </row>
    <row r="84" spans="1:5" x14ac:dyDescent="0.35">
      <c r="A84" s="57" t="s">
        <v>66</v>
      </c>
      <c r="B84" s="42">
        <v>0</v>
      </c>
      <c r="C84" s="1"/>
      <c r="E84" s="23"/>
    </row>
    <row r="85" spans="1:5" x14ac:dyDescent="0.35">
      <c r="A85" s="27" t="s">
        <v>32</v>
      </c>
      <c r="B85" s="28">
        <f>B82+B83+B84</f>
        <v>0</v>
      </c>
    </row>
    <row r="86" spans="1:5" x14ac:dyDescent="0.35">
      <c r="A86" s="65" t="s">
        <v>60</v>
      </c>
      <c r="B86" s="65"/>
    </row>
    <row r="87" spans="1:5" x14ac:dyDescent="0.35">
      <c r="A87" s="65"/>
      <c r="B87" s="65"/>
    </row>
    <row r="88" spans="1:5" x14ac:dyDescent="0.35">
      <c r="A88" s="65"/>
      <c r="B88" s="65"/>
    </row>
    <row r="89" spans="1:5" x14ac:dyDescent="0.35">
      <c r="A89" s="59" t="s">
        <v>64</v>
      </c>
      <c r="B89" s="58"/>
    </row>
    <row r="90" spans="1:5" x14ac:dyDescent="0.35">
      <c r="A90" s="26" t="s">
        <v>67</v>
      </c>
      <c r="B90" s="25" t="s">
        <v>71</v>
      </c>
    </row>
    <row r="91" spans="1:5" x14ac:dyDescent="0.35">
      <c r="B91" s="24"/>
    </row>
    <row r="92" spans="1:5" x14ac:dyDescent="0.35">
      <c r="B92" s="24"/>
    </row>
    <row r="98" spans="2:2" x14ac:dyDescent="0.35">
      <c r="B98" s="23"/>
    </row>
  </sheetData>
  <mergeCells count="11">
    <mergeCell ref="A86:B88"/>
    <mergeCell ref="A14:B14"/>
    <mergeCell ref="A21:B21"/>
    <mergeCell ref="B22:B23"/>
    <mergeCell ref="A74:B74"/>
    <mergeCell ref="A22:A23"/>
    <mergeCell ref="A1:B1"/>
    <mergeCell ref="A2:B7"/>
    <mergeCell ref="A8:B9"/>
    <mergeCell ref="A10:B10"/>
    <mergeCell ref="A12:B12"/>
  </mergeCells>
  <printOptions horizontalCentered="1" verticalCentered="1"/>
  <pageMargins left="0.51181102362204722" right="0.51181102362204722" top="0.78740157480314965" bottom="0.78740157480314965" header="0.51181102362204722" footer="0.51181102362204722"/>
  <pageSetup paperSize="9" scale="48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08.2023</vt:lpstr>
      <vt:lpstr>'08.2023'!Area_de_impressao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Setorial</cp:lastModifiedBy>
  <cp:revision>1</cp:revision>
  <cp:lastPrinted>2023-09-13T15:01:35Z</cp:lastPrinted>
  <dcterms:created xsi:type="dcterms:W3CDTF">2021-09-23T15:15:02Z</dcterms:created>
  <dcterms:modified xsi:type="dcterms:W3CDTF">2024-09-30T14:42:16Z</dcterms:modified>
  <dc:language>pt-BR</dc:language>
</cp:coreProperties>
</file>