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UTCON\Documentos\Provisório\Liciene\Rel. Mensal Comparativo de Recursos\HDS\2024\"/>
    </mc:Choice>
  </mc:AlternateContent>
  <xr:revisionPtr revIDLastSave="0" documentId="13_ncr:1_{A14B4F2A-B7E6-47B3-834B-F8FA7738C8C0}" xr6:coauthVersionLast="47" xr6:coauthVersionMax="47" xr10:uidLastSave="{00000000-0000-0000-0000-000000000000}"/>
  <bookViews>
    <workbookView xWindow="28680" yWindow="-120" windowWidth="24240" windowHeight="13290" tabRatio="500" xr2:uid="{00000000-000D-0000-FFFF-FFFF00000000}"/>
  </bookViews>
  <sheets>
    <sheet name="03.2024" sheetId="1" r:id="rId1"/>
  </sheets>
  <definedNames>
    <definedName name="_xlnm.Print_Area" localSheetId="0">'03.2024'!$A$1:$B$130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8" i="1" l="1"/>
  <c r="B49" i="1"/>
  <c r="B44" i="1"/>
  <c r="B80" i="1"/>
  <c r="B109" i="1"/>
  <c r="B103" i="1"/>
  <c r="B84" i="1"/>
  <c r="B53" i="1" l="1"/>
  <c r="B93" i="1"/>
  <c r="B86" i="1"/>
  <c r="B62" i="1"/>
  <c r="B60" i="1"/>
  <c r="B51" i="1"/>
  <c r="B33" i="1"/>
  <c r="B27" i="1"/>
  <c r="B123" i="1"/>
  <c r="B68" i="1"/>
  <c r="B57" i="1" l="1"/>
  <c r="B41" i="1"/>
  <c r="B70" i="1"/>
  <c r="B99" i="1" l="1"/>
  <c r="B71" i="1"/>
  <c r="B64" i="1"/>
  <c r="B94" i="1" l="1"/>
  <c r="B117" i="1" l="1"/>
</calcChain>
</file>

<file path=xl/sharedStrings.xml><?xml version="1.0" encoding="utf-8"?>
<sst xmlns="http://schemas.openxmlformats.org/spreadsheetml/2006/main" count="110" uniqueCount="110">
  <si>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</si>
  <si>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</si>
  <si>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</si>
  <si>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</si>
  <si>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</si>
  <si>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</si>
  <si>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</si>
  <si>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</si>
  <si>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</si>
  <si>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</si>
  <si>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</si>
  <si>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</si>
  <si>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</si>
  <si>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</si>
  <si>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</si>
  <si>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</si>
  <si>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</si>
  <si>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</si>
  <si>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</si>
  <si>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</si>
  <si>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</si>
  <si>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</si>
  <si>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</si>
  <si>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</si>
  <si>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</si>
  <si>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</si>
  <si>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</si>
  <si>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</si>
  <si>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</si>
  <si>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</si>
  <si>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</si>
  <si>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</si>
  <si>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</si>
  <si>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</si>
  <si>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</si>
  <si>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</si>
  <si>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</si>
  <si>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</si>
  <si>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</si>
  <si>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</si>
  <si>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</si>
  <si>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</si>
  <si>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</si>
  <si>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</si>
  <si>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GERÊNCIA CORPORATIVA DE CUSTOS, CONTÁBIL E FINANCEIRA:</t>
  </si>
  <si>
    <t>VIGÊNCIA DO CONTRATO DE GESTÃO:    INÍCIO 28/03/2023       E      TÉRMINO 27/03/2024</t>
  </si>
  <si>
    <t>CONTRATO DE GESTÃO/ADITIVO:     Nº 002/2013                          10° TERMO ADITIVO</t>
  </si>
  <si>
    <t>*Obs.: Valores de glosas não informados devido ao não recebimento das informações por parte da SES.</t>
  </si>
  <si>
    <t>8.1 Glosa - servidores cedidos *</t>
  </si>
  <si>
    <t>8.3 Glosa - Fatura Equatorial *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</si>
  <si>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</si>
  <si>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</si>
  <si>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</si>
  <si>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</si>
  <si>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</si>
  <si>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1.2.3 CEF C/C 6952-3 CUSTEIO - HDS</t>
  </si>
  <si>
    <t>1.2.4 CEF C/C 6953-1 INVESTIMENTO - HDS</t>
  </si>
  <si>
    <t>1.2.5 CEF C/C 6954- 0 FUNDO DE PROV RESCISOES TRAB E AÇOES JUD 3% VLR - HDS</t>
  </si>
  <si>
    <t>1.3.1 ITAU S/A - C APLIC 31.900-5 - HDS</t>
  </si>
  <si>
    <t>1.3.2 ITAU S/A - C APLIC. 31.900-5 - C.G. INVESTIMENTO HDS</t>
  </si>
  <si>
    <t>1.3.3 ITAU S/A - C APLIC 31.800-7 - FUNDO DE PROV RESCISOES TRAB E AÇOES JUD 3% VLR</t>
  </si>
  <si>
    <t>1.3.4 CEF CONTA 0447-6 CONTR. GESTÃO HDS</t>
  </si>
  <si>
    <t>1.3.5 CEF C/APLIC 6952-3 CUSTEIO - HDS</t>
  </si>
  <si>
    <t>1.3.6 CEF C/APLIC 6953-1 INVESTIMENTO - HDS</t>
  </si>
  <si>
    <t>1.3.7 CEF C/APLIC 6954-0 FUNDO DE PROV RESCISOES TRAB E AÇOES JUD 3% VLR -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</si>
  <si>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</si>
  <si>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</si>
  <si>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</si>
  <si>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</si>
  <si>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</si>
  <si>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</si>
  <si>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</si>
  <si>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</si>
  <si>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</si>
  <si>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</si>
  <si>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</si>
  <si>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</si>
  <si>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</si>
  <si>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</si>
  <si>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>2.5.2 Reembolso 13º Salário</t>
  </si>
  <si>
    <t xml:space="preserve">2.5.1 Estorno de Pagamento </t>
  </si>
  <si>
    <t>7.2.1 ITAU S/A - CC 31.900-5  - HDS</t>
  </si>
  <si>
    <t>7.2.2 ITAU S/A - CC 31.800-7  - HDS</t>
  </si>
  <si>
    <t>7.2.3 CEF C/C 6952-3 CUSTEIO - HDS</t>
  </si>
  <si>
    <t>7.2.4 CEF C/C 6953-1 INVESTIMENTO - HDS</t>
  </si>
  <si>
    <t>7.2.5 CEF C/C 6954- 0 FUNDO DE PROV RESCISOES TRAB E AÇOES JUD 3% VLR - HDS</t>
  </si>
  <si>
    <t>7.3.1 ITAU S/A - C APLIC 31.900-5 - HDS</t>
  </si>
  <si>
    <t>7.3.2 ITAU S/A - C APLIC. 31.900-5 - C.G. INVESTIMENTO HDS</t>
  </si>
  <si>
    <t>7.3.3 ITAU S/A - C APLIC 31.800-7 - FUNDO DE PROV RESCISOES TRAB E AÇOES JUD 3% VLR</t>
  </si>
  <si>
    <t>7.3.4 CEF CONTA 0447-6 CONTR. GESTÃO HDS</t>
  </si>
  <si>
    <t>7.3.5 CEF C/APLIC 6952-3 CUSTEIO - HDS</t>
  </si>
  <si>
    <t>7.3.6 CEF C/APLIC 6953-1 INVESTIMENTO - HDS</t>
  </si>
  <si>
    <t>7.3.7 CEF C/APLIC 6954-0 FUNDO DE PROV RESCISOES TRAB E AÇOES JUD 3% VLR - HDS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</si>
  <si>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</si>
  <si>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</si>
  <si>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</si>
  <si>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</si>
  <si>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Competência: 03/2024</t>
  </si>
  <si>
    <t>7.SALDO BANCÁRIO FINAL EM 31/03/2024</t>
  </si>
  <si>
    <t>2.1.1 CEF C/C 6952-3 CUSTEIO - HDS</t>
  </si>
  <si>
    <t>2.1.2 CEF C/C 6952-3 PISO DE ENFERMAGEM - HDS</t>
  </si>
  <si>
    <t>2.4.1 CEF C/APLIC 6953-1 INVESTIMENTO - HDS</t>
  </si>
  <si>
    <t>2.3.1 CEF C/APLIC 6954-0 FUNDO DE PROV RESCISOES TRAB E AÇOES JUD 3% VLR - HDS</t>
  </si>
  <si>
    <t xml:space="preserve">2.3.1 CEF C/APLIC 6952-3 CUSTEIO - HDS </t>
  </si>
  <si>
    <t>2.5.3 Empréstimo</t>
  </si>
  <si>
    <t>4.1 CEF C/APLIC 6952-3 CUSTEIO - HDS</t>
  </si>
  <si>
    <t>3.1.1 CEF C/APLIC 6952-3 CUSTEIO - HDS</t>
  </si>
  <si>
    <t>5.1.8.1 Devolução de empréstimo Agir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</si>
  <si>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</si>
  <si>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Goiânia, 27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</si>
</sst>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9"/>
  <sheetViews>
    <sheetView showGridLines="0" tabSelected="1" topLeftCell="A96" zoomScale="80" zoomScaleNormal="80" zoomScaleSheetLayoutView="95" zoomScalePageLayoutView="70" workbookViewId="0">
      <selection activeCell="B128" sqref="B128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2"/>
      <c r="B1" s="72"/>
    </row>
    <row r="2" spans="1:3" customFormat="1" x14ac:dyDescent="0.35">
      <c r="A2" s="73" t="s">
        <v>0</v>
      </c>
      <c r="B2" s="73"/>
      <c r="C2" s="1"/>
    </row>
    <row r="3" spans="1:3" customFormat="1" x14ac:dyDescent="0.35">
      <c r="A3" s="73"/>
      <c r="B3" s="73"/>
      <c r="C3" s="1"/>
    </row>
    <row r="4" spans="1:3" customFormat="1" x14ac:dyDescent="0.35">
      <c r="A4" s="73"/>
      <c r="B4" s="73"/>
      <c r="C4" s="1"/>
    </row>
    <row r="5" spans="1:3" customFormat="1" x14ac:dyDescent="0.35">
      <c r="A5" s="73"/>
      <c r="B5" s="73"/>
      <c r="C5" s="1"/>
    </row>
    <row r="6" spans="1:3" customFormat="1" x14ac:dyDescent="0.35">
      <c r="A6" s="73"/>
      <c r="B6" s="73"/>
      <c r="C6" s="1"/>
    </row>
    <row r="7" spans="1:3" customFormat="1" x14ac:dyDescent="0.35">
      <c r="A7" s="73"/>
      <c r="B7" s="73"/>
      <c r="C7" s="2"/>
    </row>
    <row r="8" spans="1:3" customFormat="1" ht="23.25" customHeight="1" x14ac:dyDescent="0.35">
      <c r="A8" s="74" t="s">
        <v>108</v>
      </c>
      <c r="B8" s="74"/>
      <c r="C8" s="2"/>
    </row>
    <row r="9" spans="1:3" customFormat="1" ht="23.25" customHeight="1" x14ac:dyDescent="0.35">
      <c r="A9" s="74"/>
      <c r="B9" s="74"/>
      <c r="C9" s="2"/>
    </row>
    <row r="10" spans="1:3" customFormat="1" x14ac:dyDescent="0.35">
      <c r="A10" s="75" t="s">
        <v>32</v>
      </c>
      <c r="B10" s="75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6" t="s">
        <v>34</v>
      </c>
      <c r="B12" s="76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6" t="s">
        <v>42</v>
      </c>
      <c r="B14" s="76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46</v>
      </c>
      <c r="B16" s="5"/>
    </row>
    <row r="17" spans="1:4" x14ac:dyDescent="0.35">
      <c r="A17" s="76" t="s">
        <v>45</v>
      </c>
      <c r="B17" s="76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3671330.3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8" t="s">
        <v>3</v>
      </c>
      <c r="B22" s="78"/>
      <c r="D22"/>
    </row>
    <row r="23" spans="1:4" ht="15.75" customHeight="1" x14ac:dyDescent="0.35">
      <c r="A23" s="10"/>
      <c r="B23" s="79" t="s">
        <v>4</v>
      </c>
      <c r="D23"/>
    </row>
    <row r="24" spans="1:4" ht="14.25" customHeight="1" x14ac:dyDescent="0.35">
      <c r="A24" s="11" t="s">
        <v>97</v>
      </c>
      <c r="B24" s="79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1290.8</v>
      </c>
      <c r="C26" s="16"/>
      <c r="D26"/>
    </row>
    <row r="27" spans="1:4" x14ac:dyDescent="0.35">
      <c r="A27" s="61" t="s">
        <v>95</v>
      </c>
      <c r="B27" s="38">
        <f>SUM(B28:B32)</f>
        <v>78973.39</v>
      </c>
      <c r="C27" s="16"/>
      <c r="D27"/>
    </row>
    <row r="28" spans="1:4" x14ac:dyDescent="0.35">
      <c r="A28" s="14" t="s">
        <v>53</v>
      </c>
      <c r="B28" s="21">
        <v>78973.39</v>
      </c>
      <c r="C28" s="16"/>
      <c r="D28"/>
    </row>
    <row r="29" spans="1:4" x14ac:dyDescent="0.35">
      <c r="A29" s="14" t="s">
        <v>54</v>
      </c>
      <c r="B29" s="21">
        <v>0</v>
      </c>
      <c r="C29" s="16"/>
      <c r="D29"/>
    </row>
    <row r="30" spans="1:4" x14ac:dyDescent="0.35">
      <c r="A30" s="14" t="s">
        <v>55</v>
      </c>
      <c r="B30" s="21">
        <v>0</v>
      </c>
      <c r="C30" s="16"/>
      <c r="D30"/>
    </row>
    <row r="31" spans="1:4" x14ac:dyDescent="0.35">
      <c r="A31" s="14" t="s">
        <v>56</v>
      </c>
      <c r="B31" s="21">
        <v>0</v>
      </c>
      <c r="C31" s="16"/>
      <c r="D31"/>
    </row>
    <row r="32" spans="1:4" x14ac:dyDescent="0.35">
      <c r="A32" s="14" t="s">
        <v>57</v>
      </c>
      <c r="B32" s="21">
        <v>0</v>
      </c>
      <c r="C32" s="16"/>
      <c r="D32"/>
    </row>
    <row r="33" spans="1:4" x14ac:dyDescent="0.35">
      <c r="A33" s="61" t="s">
        <v>96</v>
      </c>
      <c r="B33" s="38">
        <f>SUM(B34:B40)</f>
        <v>3175753.1599999997</v>
      </c>
      <c r="C33" s="16"/>
      <c r="D33"/>
    </row>
    <row r="34" spans="1:4" x14ac:dyDescent="0.35">
      <c r="A34" s="14" t="s">
        <v>58</v>
      </c>
      <c r="B34" s="21">
        <v>0</v>
      </c>
      <c r="C34" s="16"/>
      <c r="D34"/>
    </row>
    <row r="35" spans="1:4" x14ac:dyDescent="0.35">
      <c r="A35" s="14" t="s">
        <v>59</v>
      </c>
      <c r="B35" s="21">
        <v>0</v>
      </c>
      <c r="C35" s="16"/>
      <c r="D35"/>
    </row>
    <row r="36" spans="1:4" x14ac:dyDescent="0.35">
      <c r="A36" s="14" t="s">
        <v>60</v>
      </c>
      <c r="B36" s="21">
        <v>0</v>
      </c>
      <c r="C36" s="16"/>
      <c r="D36"/>
    </row>
    <row r="37" spans="1:4" x14ac:dyDescent="0.35">
      <c r="A37" s="14" t="s">
        <v>61</v>
      </c>
      <c r="B37" s="21">
        <v>0</v>
      </c>
      <c r="C37" s="16"/>
      <c r="D37"/>
    </row>
    <row r="38" spans="1:4" x14ac:dyDescent="0.35">
      <c r="A38" s="14" t="s">
        <v>62</v>
      </c>
      <c r="B38" s="21">
        <v>1779206.5</v>
      </c>
      <c r="C38" s="16"/>
      <c r="D38"/>
    </row>
    <row r="39" spans="1:4" x14ac:dyDescent="0.35">
      <c r="A39" s="14" t="s">
        <v>63</v>
      </c>
      <c r="B39" s="21">
        <v>1396386.64</v>
      </c>
      <c r="C39" s="16"/>
      <c r="D39"/>
    </row>
    <row r="40" spans="1:4" x14ac:dyDescent="0.35">
      <c r="A40" s="14" t="s">
        <v>64</v>
      </c>
      <c r="B40" s="21">
        <v>160.02000000000001</v>
      </c>
      <c r="C40" s="16"/>
      <c r="D40"/>
    </row>
    <row r="41" spans="1:4" x14ac:dyDescent="0.35">
      <c r="A41" s="17" t="s">
        <v>52</v>
      </c>
      <c r="B41" s="18">
        <f>SUM(B26+B27+B33)</f>
        <v>3256017.3499999996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76</v>
      </c>
      <c r="B44" s="38">
        <f>B45+B46</f>
        <v>3107141.3899999997</v>
      </c>
      <c r="C44" s="22"/>
      <c r="D44"/>
    </row>
    <row r="45" spans="1:4" x14ac:dyDescent="0.35">
      <c r="A45" s="71" t="s">
        <v>99</v>
      </c>
      <c r="B45" s="67">
        <v>2679211.7999999998</v>
      </c>
      <c r="C45" s="22"/>
      <c r="D45"/>
    </row>
    <row r="46" spans="1:4" x14ac:dyDescent="0.35">
      <c r="A46" s="71" t="s">
        <v>100</v>
      </c>
      <c r="B46" s="67">
        <v>427929.59</v>
      </c>
      <c r="C46" s="22"/>
      <c r="D46"/>
    </row>
    <row r="47" spans="1:4" x14ac:dyDescent="0.35">
      <c r="A47" s="62" t="s">
        <v>77</v>
      </c>
      <c r="B47" s="38">
        <v>0</v>
      </c>
      <c r="C47" s="22"/>
      <c r="D47"/>
    </row>
    <row r="48" spans="1:4" x14ac:dyDescent="0.35">
      <c r="A48" s="63" t="s">
        <v>74</v>
      </c>
      <c r="B48" s="38">
        <f>B49+B50</f>
        <v>13932.47</v>
      </c>
      <c r="C48" s="22"/>
      <c r="D48"/>
    </row>
    <row r="49" spans="1:4" x14ac:dyDescent="0.35">
      <c r="A49" s="66" t="s">
        <v>103</v>
      </c>
      <c r="B49" s="67">
        <f>13931.3</f>
        <v>13931.3</v>
      </c>
      <c r="C49" s="22"/>
      <c r="D49"/>
    </row>
    <row r="50" spans="1:4" x14ac:dyDescent="0.35">
      <c r="A50" s="66" t="s">
        <v>102</v>
      </c>
      <c r="B50" s="67">
        <v>1.17</v>
      </c>
      <c r="C50" s="22"/>
      <c r="D50"/>
    </row>
    <row r="51" spans="1:4" x14ac:dyDescent="0.35">
      <c r="A51" s="63" t="s">
        <v>75</v>
      </c>
      <c r="B51" s="38">
        <f>B52</f>
        <v>10206.42</v>
      </c>
      <c r="C51" s="22"/>
      <c r="D51"/>
    </row>
    <row r="52" spans="1:4" x14ac:dyDescent="0.35">
      <c r="A52" s="66" t="s">
        <v>101</v>
      </c>
      <c r="B52" s="67">
        <v>10206.42</v>
      </c>
      <c r="C52" s="22"/>
      <c r="D52"/>
    </row>
    <row r="53" spans="1:4" x14ac:dyDescent="0.35">
      <c r="A53" s="63" t="s">
        <v>50</v>
      </c>
      <c r="B53" s="38">
        <f>SUM(B54:B56)</f>
        <v>6399.2199999999993</v>
      </c>
      <c r="C53" s="22"/>
      <c r="D53"/>
    </row>
    <row r="54" spans="1:4" x14ac:dyDescent="0.35">
      <c r="A54" s="3" t="s">
        <v>80</v>
      </c>
      <c r="B54" s="21">
        <v>96.53</v>
      </c>
      <c r="C54" s="22"/>
      <c r="D54"/>
    </row>
    <row r="55" spans="1:4" x14ac:dyDescent="0.35">
      <c r="A55" s="3" t="s">
        <v>79</v>
      </c>
      <c r="B55" s="21">
        <v>6302.69</v>
      </c>
      <c r="C55" s="22"/>
      <c r="D55"/>
    </row>
    <row r="56" spans="1:4" x14ac:dyDescent="0.35">
      <c r="A56" s="3" t="s">
        <v>104</v>
      </c>
      <c r="B56" s="21">
        <v>0</v>
      </c>
      <c r="C56" s="22"/>
      <c r="D56"/>
    </row>
    <row r="57" spans="1:4" x14ac:dyDescent="0.35">
      <c r="A57" s="23" t="s">
        <v>69</v>
      </c>
      <c r="B57" s="24">
        <f>SUM(B44+B47+B48+B51+B53)</f>
        <v>3137679.5</v>
      </c>
      <c r="C57" s="25"/>
      <c r="D57"/>
    </row>
    <row r="58" spans="1:4" x14ac:dyDescent="0.35">
      <c r="A58" s="26"/>
      <c r="B58" s="27"/>
      <c r="C58" s="25"/>
      <c r="D58"/>
    </row>
    <row r="59" spans="1:4" x14ac:dyDescent="0.35">
      <c r="A59" s="42" t="s">
        <v>8</v>
      </c>
      <c r="B59" s="43"/>
      <c r="C59" s="25"/>
      <c r="D59"/>
    </row>
    <row r="60" spans="1:4" x14ac:dyDescent="0.35">
      <c r="A60" s="62" t="s">
        <v>73</v>
      </c>
      <c r="B60" s="38">
        <f>B61</f>
        <v>3174811.15</v>
      </c>
      <c r="C60" s="25"/>
      <c r="D60"/>
    </row>
    <row r="61" spans="1:4" x14ac:dyDescent="0.35">
      <c r="A61" s="20" t="s">
        <v>106</v>
      </c>
      <c r="B61" s="21">
        <v>3174811.15</v>
      </c>
      <c r="C61" s="25"/>
      <c r="D61"/>
    </row>
    <row r="62" spans="1:4" x14ac:dyDescent="0.35">
      <c r="A62" s="62" t="s">
        <v>40</v>
      </c>
      <c r="B62" s="38">
        <f>B63</f>
        <v>0</v>
      </c>
      <c r="C62" s="25"/>
      <c r="D62"/>
    </row>
    <row r="63" spans="1:4" x14ac:dyDescent="0.35">
      <c r="A63" s="20" t="s">
        <v>72</v>
      </c>
      <c r="B63" s="21">
        <v>0</v>
      </c>
      <c r="C63" s="25"/>
      <c r="D63"/>
    </row>
    <row r="64" spans="1:4" x14ac:dyDescent="0.35">
      <c r="A64" s="23" t="s">
        <v>70</v>
      </c>
      <c r="B64" s="28">
        <f>B60+B62</f>
        <v>3174811.15</v>
      </c>
      <c r="C64" s="25"/>
      <c r="D64"/>
    </row>
    <row r="65" spans="1:4" s="32" customFormat="1" x14ac:dyDescent="0.35">
      <c r="A65" s="29"/>
      <c r="B65" s="30"/>
      <c r="C65" s="31"/>
    </row>
    <row r="66" spans="1:4" x14ac:dyDescent="0.35">
      <c r="A66" s="44" t="s">
        <v>9</v>
      </c>
      <c r="B66" s="45"/>
      <c r="C66" s="8"/>
      <c r="D66"/>
    </row>
    <row r="67" spans="1:4" x14ac:dyDescent="0.35">
      <c r="A67" s="33" t="s">
        <v>105</v>
      </c>
      <c r="B67" s="21">
        <v>2075044.89</v>
      </c>
      <c r="C67" s="8"/>
      <c r="D67"/>
    </row>
    <row r="68" spans="1:4" x14ac:dyDescent="0.35">
      <c r="A68" s="29" t="s">
        <v>10</v>
      </c>
      <c r="B68" s="38">
        <f>B67</f>
        <v>2075044.89</v>
      </c>
      <c r="C68" s="8"/>
      <c r="D68"/>
    </row>
    <row r="69" spans="1:4" x14ac:dyDescent="0.35">
      <c r="A69" s="3" t="s">
        <v>41</v>
      </c>
      <c r="B69" s="27">
        <v>0</v>
      </c>
      <c r="C69" s="8"/>
      <c r="D69"/>
    </row>
    <row r="70" spans="1:4" x14ac:dyDescent="0.35">
      <c r="A70" s="29" t="s">
        <v>11</v>
      </c>
      <c r="B70" s="68">
        <f>B69</f>
        <v>0</v>
      </c>
      <c r="C70" s="8"/>
      <c r="D70"/>
    </row>
    <row r="71" spans="1:4" x14ac:dyDescent="0.35">
      <c r="A71" s="42" t="s">
        <v>71</v>
      </c>
      <c r="B71" s="46">
        <f>B68+B70</f>
        <v>2075044.89</v>
      </c>
      <c r="C71" s="8"/>
      <c r="D71"/>
    </row>
    <row r="72" spans="1:4" s="32" customFormat="1" x14ac:dyDescent="0.35">
      <c r="A72" s="29"/>
      <c r="B72" s="30"/>
      <c r="C72" s="31"/>
    </row>
    <row r="73" spans="1:4" x14ac:dyDescent="0.35">
      <c r="A73" s="42" t="s">
        <v>12</v>
      </c>
      <c r="B73" s="47"/>
      <c r="C73" s="8"/>
      <c r="D73"/>
    </row>
    <row r="74" spans="1:4" x14ac:dyDescent="0.35">
      <c r="A74" s="42" t="s">
        <v>13</v>
      </c>
      <c r="B74" s="42"/>
      <c r="C74" s="12"/>
      <c r="D74"/>
    </row>
    <row r="75" spans="1:4" x14ac:dyDescent="0.35">
      <c r="A75" s="64" t="s">
        <v>14</v>
      </c>
      <c r="B75" s="38">
        <v>1316088.44</v>
      </c>
      <c r="C75" s="22"/>
      <c r="D75"/>
    </row>
    <row r="76" spans="1:4" x14ac:dyDescent="0.35">
      <c r="A76" s="65" t="s">
        <v>15</v>
      </c>
      <c r="B76" s="38">
        <v>1098698.5900000001</v>
      </c>
      <c r="C76" s="22"/>
      <c r="D76"/>
    </row>
    <row r="77" spans="1:4" x14ac:dyDescent="0.35">
      <c r="A77" s="65" t="s">
        <v>16</v>
      </c>
      <c r="B77" s="38">
        <v>182527.32</v>
      </c>
      <c r="C77" s="22"/>
      <c r="D77"/>
    </row>
    <row r="78" spans="1:4" x14ac:dyDescent="0.35">
      <c r="A78" s="64" t="s">
        <v>17</v>
      </c>
      <c r="B78" s="38">
        <v>1906.67</v>
      </c>
      <c r="C78" s="22"/>
      <c r="D78"/>
    </row>
    <row r="79" spans="1:4" x14ac:dyDescent="0.35">
      <c r="A79" s="64" t="s">
        <v>18</v>
      </c>
      <c r="B79" s="38">
        <v>100886.49</v>
      </c>
      <c r="C79" s="22"/>
      <c r="D79"/>
    </row>
    <row r="80" spans="1:4" x14ac:dyDescent="0.35">
      <c r="A80" s="64" t="s">
        <v>19</v>
      </c>
      <c r="B80" s="38">
        <f>SUM(B81:B82)</f>
        <v>404177.81000000006</v>
      </c>
      <c r="C80" s="22"/>
      <c r="D80"/>
    </row>
    <row r="81" spans="1:4" x14ac:dyDescent="0.35">
      <c r="A81" s="55" t="s">
        <v>65</v>
      </c>
      <c r="B81" s="21">
        <v>277049.09000000003</v>
      </c>
      <c r="C81" s="22"/>
      <c r="D81"/>
    </row>
    <row r="82" spans="1:4" x14ac:dyDescent="0.35">
      <c r="A82" s="55" t="s">
        <v>66</v>
      </c>
      <c r="B82" s="21">
        <v>127128.72</v>
      </c>
      <c r="C82" s="22"/>
      <c r="D82"/>
    </row>
    <row r="83" spans="1:4" ht="29" x14ac:dyDescent="0.35">
      <c r="A83" s="64" t="s">
        <v>20</v>
      </c>
      <c r="B83" s="38">
        <v>117855.36</v>
      </c>
      <c r="C83" s="22"/>
      <c r="D83"/>
    </row>
    <row r="84" spans="1:4" x14ac:dyDescent="0.35">
      <c r="A84" s="64" t="s">
        <v>51</v>
      </c>
      <c r="B84" s="38">
        <f>B85</f>
        <v>1068000</v>
      </c>
      <c r="C84" s="22"/>
      <c r="D84"/>
    </row>
    <row r="85" spans="1:4" x14ac:dyDescent="0.35">
      <c r="A85" s="69" t="s">
        <v>107</v>
      </c>
      <c r="B85" s="67">
        <v>1068000</v>
      </c>
      <c r="C85" s="22"/>
      <c r="D85"/>
    </row>
    <row r="86" spans="1:4" x14ac:dyDescent="0.35">
      <c r="A86" s="54" t="s">
        <v>67</v>
      </c>
      <c r="B86" s="28">
        <f>SUM(B75+B76+B77+B78+B79+B80+B83+B84)</f>
        <v>4290140.68</v>
      </c>
      <c r="C86" s="22"/>
      <c r="D86"/>
    </row>
    <row r="87" spans="1:4" x14ac:dyDescent="0.35">
      <c r="A87" s="54"/>
      <c r="B87" s="21"/>
      <c r="C87" s="22"/>
      <c r="D87"/>
    </row>
    <row r="88" spans="1:4" x14ac:dyDescent="0.35">
      <c r="A88" s="42" t="s">
        <v>21</v>
      </c>
      <c r="B88" s="42"/>
      <c r="C88" s="25"/>
      <c r="D88"/>
    </row>
    <row r="89" spans="1:4" x14ac:dyDescent="0.35">
      <c r="A89" s="55" t="s">
        <v>22</v>
      </c>
      <c r="B89" s="21">
        <v>0</v>
      </c>
      <c r="C89" s="25"/>
      <c r="D89"/>
    </row>
    <row r="90" spans="1:4" x14ac:dyDescent="0.35">
      <c r="A90" s="55" t="s">
        <v>23</v>
      </c>
      <c r="B90" s="27">
        <v>0</v>
      </c>
      <c r="C90" s="25"/>
      <c r="D90"/>
    </row>
    <row r="91" spans="1:4" x14ac:dyDescent="0.35">
      <c r="A91" s="55" t="s">
        <v>24</v>
      </c>
      <c r="B91" s="27">
        <v>0</v>
      </c>
      <c r="C91" s="25"/>
      <c r="D91"/>
    </row>
    <row r="92" spans="1:4" x14ac:dyDescent="0.35">
      <c r="A92" s="55" t="s">
        <v>43</v>
      </c>
      <c r="B92" s="27">
        <v>0</v>
      </c>
      <c r="C92" s="25"/>
      <c r="D92"/>
    </row>
    <row r="93" spans="1:4" x14ac:dyDescent="0.35">
      <c r="A93" s="54" t="s">
        <v>36</v>
      </c>
      <c r="B93" s="58">
        <f>SUM(B89:B92)</f>
        <v>0</v>
      </c>
      <c r="C93" s="8"/>
      <c r="D93" s="36"/>
    </row>
    <row r="94" spans="1:4" ht="14.25" customHeight="1" x14ac:dyDescent="0.35">
      <c r="A94" s="54" t="s">
        <v>68</v>
      </c>
      <c r="B94" s="58">
        <f>B86+B93</f>
        <v>4290140.68</v>
      </c>
      <c r="C94" s="8"/>
      <c r="D94" s="36"/>
    </row>
    <row r="95" spans="1:4" x14ac:dyDescent="0.35">
      <c r="A95" s="54"/>
      <c r="B95" s="27"/>
      <c r="C95" s="8"/>
      <c r="D95"/>
    </row>
    <row r="96" spans="1:4" x14ac:dyDescent="0.35">
      <c r="A96" s="44" t="s">
        <v>25</v>
      </c>
      <c r="B96" s="45"/>
      <c r="C96" s="8"/>
      <c r="D96" s="36"/>
    </row>
    <row r="97" spans="1:5" x14ac:dyDescent="0.35">
      <c r="A97" s="55" t="s">
        <v>26</v>
      </c>
      <c r="B97" s="27">
        <v>0</v>
      </c>
      <c r="C97" s="25"/>
      <c r="D97" s="36"/>
      <c r="E97" s="37"/>
    </row>
    <row r="98" spans="1:5" x14ac:dyDescent="0.35">
      <c r="A98" s="55" t="s">
        <v>27</v>
      </c>
      <c r="B98" s="56">
        <v>0</v>
      </c>
      <c r="C98" s="1"/>
      <c r="D98" s="36"/>
    </row>
    <row r="99" spans="1:5" x14ac:dyDescent="0.35">
      <c r="A99" s="54" t="s">
        <v>78</v>
      </c>
      <c r="B99" s="57">
        <f>B97+B98</f>
        <v>0</v>
      </c>
      <c r="C99" s="1"/>
      <c r="D99"/>
    </row>
    <row r="100" spans="1:5" s="32" customFormat="1" x14ac:dyDescent="0.35">
      <c r="A100" s="80"/>
      <c r="B100" s="80"/>
      <c r="C100" s="34"/>
    </row>
    <row r="101" spans="1:5" x14ac:dyDescent="0.35">
      <c r="A101" s="40" t="s">
        <v>98</v>
      </c>
      <c r="B101" s="48"/>
      <c r="C101" s="16"/>
      <c r="D101"/>
    </row>
    <row r="102" spans="1:5" x14ac:dyDescent="0.35">
      <c r="A102" s="70" t="s">
        <v>28</v>
      </c>
      <c r="B102" s="38">
        <v>1290.8</v>
      </c>
      <c r="C102" s="16"/>
      <c r="D102" s="36"/>
    </row>
    <row r="103" spans="1:5" x14ac:dyDescent="0.35">
      <c r="A103" s="70" t="s">
        <v>94</v>
      </c>
      <c r="B103" s="38">
        <f>SUM(B104:B108)</f>
        <v>2139.58</v>
      </c>
      <c r="C103" s="16"/>
      <c r="D103" s="36"/>
    </row>
    <row r="104" spans="1:5" x14ac:dyDescent="0.35">
      <c r="A104" s="14" t="s">
        <v>81</v>
      </c>
      <c r="B104" s="21">
        <v>2139.58</v>
      </c>
      <c r="C104" s="16"/>
      <c r="D104" s="36"/>
    </row>
    <row r="105" spans="1:5" x14ac:dyDescent="0.35">
      <c r="A105" s="14" t="s">
        <v>82</v>
      </c>
      <c r="B105" s="21">
        <v>0</v>
      </c>
      <c r="C105" s="16"/>
      <c r="D105" s="36"/>
    </row>
    <row r="106" spans="1:5" x14ac:dyDescent="0.35">
      <c r="A106" s="14" t="s">
        <v>83</v>
      </c>
      <c r="B106" s="21">
        <v>0</v>
      </c>
      <c r="C106" s="16"/>
      <c r="D106" s="36"/>
    </row>
    <row r="107" spans="1:5" x14ac:dyDescent="0.35">
      <c r="A107" s="14" t="s">
        <v>84</v>
      </c>
      <c r="B107" s="21">
        <v>0</v>
      </c>
      <c r="C107" s="16"/>
      <c r="D107" s="36"/>
    </row>
    <row r="108" spans="1:5" x14ac:dyDescent="0.35">
      <c r="A108" s="14" t="s">
        <v>85</v>
      </c>
      <c r="B108" s="21">
        <v>0</v>
      </c>
      <c r="C108" s="16"/>
      <c r="D108" s="36"/>
    </row>
    <row r="109" spans="1:5" x14ac:dyDescent="0.35">
      <c r="A109" s="70" t="s">
        <v>93</v>
      </c>
      <c r="B109" s="38">
        <f>SUM(B110:B116)</f>
        <v>2100125.79</v>
      </c>
      <c r="C109" s="16"/>
      <c r="D109"/>
    </row>
    <row r="110" spans="1:5" x14ac:dyDescent="0.35">
      <c r="A110" s="14" t="s">
        <v>86</v>
      </c>
      <c r="B110" s="21">
        <v>0</v>
      </c>
      <c r="C110" s="16"/>
      <c r="D110"/>
    </row>
    <row r="111" spans="1:5" x14ac:dyDescent="0.35">
      <c r="A111" s="14" t="s">
        <v>87</v>
      </c>
      <c r="B111" s="21">
        <v>0</v>
      </c>
      <c r="C111" s="16"/>
      <c r="D111"/>
    </row>
    <row r="112" spans="1:5" x14ac:dyDescent="0.35">
      <c r="A112" s="14" t="s">
        <v>88</v>
      </c>
      <c r="B112" s="21">
        <v>0</v>
      </c>
      <c r="C112" s="16"/>
      <c r="D112"/>
    </row>
    <row r="113" spans="1:5" x14ac:dyDescent="0.35">
      <c r="A113" s="14" t="s">
        <v>89</v>
      </c>
      <c r="B113" s="21">
        <v>0</v>
      </c>
      <c r="C113" s="16"/>
      <c r="D113"/>
    </row>
    <row r="114" spans="1:5" x14ac:dyDescent="0.35">
      <c r="A114" s="14" t="s">
        <v>90</v>
      </c>
      <c r="B114" s="21">
        <v>693371.54</v>
      </c>
      <c r="C114" s="16"/>
      <c r="D114"/>
    </row>
    <row r="115" spans="1:5" x14ac:dyDescent="0.35">
      <c r="A115" s="14" t="s">
        <v>91</v>
      </c>
      <c r="B115" s="21">
        <v>1406593.06</v>
      </c>
      <c r="C115" s="16"/>
      <c r="D115"/>
    </row>
    <row r="116" spans="1:5" x14ac:dyDescent="0.35">
      <c r="A116" s="14" t="s">
        <v>92</v>
      </c>
      <c r="B116" s="21">
        <v>161.19</v>
      </c>
      <c r="C116" s="16"/>
      <c r="D116"/>
    </row>
    <row r="117" spans="1:5" x14ac:dyDescent="0.35">
      <c r="A117" s="54" t="s">
        <v>37</v>
      </c>
      <c r="B117" s="53">
        <f>(B41+B57)-(B94+B99)</f>
        <v>2103556.17</v>
      </c>
      <c r="C117" s="16"/>
      <c r="D117" s="36"/>
    </row>
    <row r="118" spans="1:5" x14ac:dyDescent="0.35">
      <c r="A118" t="s">
        <v>38</v>
      </c>
      <c r="B118" s="27"/>
      <c r="C118" s="1"/>
    </row>
    <row r="119" spans="1:5" x14ac:dyDescent="0.35">
      <c r="A119" s="49" t="s">
        <v>29</v>
      </c>
      <c r="B119" s="50"/>
      <c r="C119" s="1"/>
      <c r="E119" s="37"/>
    </row>
    <row r="120" spans="1:5" x14ac:dyDescent="0.35">
      <c r="A120" s="52" t="s">
        <v>48</v>
      </c>
      <c r="B120" s="53">
        <v>0</v>
      </c>
      <c r="C120" s="1"/>
    </row>
    <row r="121" spans="1:5" x14ac:dyDescent="0.35">
      <c r="A121" s="52" t="s">
        <v>30</v>
      </c>
      <c r="B121" s="53">
        <v>0</v>
      </c>
      <c r="C121" s="1"/>
    </row>
    <row r="122" spans="1:5" x14ac:dyDescent="0.35">
      <c r="A122" s="52" t="s">
        <v>49</v>
      </c>
      <c r="B122" s="53">
        <v>0</v>
      </c>
      <c r="C122" s="1"/>
    </row>
    <row r="123" spans="1:5" x14ac:dyDescent="0.35">
      <c r="A123" s="49" t="s">
        <v>31</v>
      </c>
      <c r="B123" s="51">
        <f>B120+B121+B122</f>
        <v>0</v>
      </c>
    </row>
    <row r="124" spans="1:5" x14ac:dyDescent="0.35">
      <c r="A124" s="77" t="s">
        <v>47</v>
      </c>
      <c r="B124" s="77"/>
    </row>
    <row r="125" spans="1:5" x14ac:dyDescent="0.35">
      <c r="A125" s="77"/>
      <c r="B125" s="77"/>
    </row>
    <row r="126" spans="1:5" x14ac:dyDescent="0.35">
      <c r="A126" s="60"/>
      <c r="B126" s="59"/>
    </row>
    <row r="127" spans="1:5" x14ac:dyDescent="0.35">
      <c r="A127" s="39" t="s">
        <v>44</v>
      </c>
      <c r="B127" s="35" t="s">
        <v>109</v>
      </c>
    </row>
    <row r="128" spans="1:5" x14ac:dyDescent="0.35">
      <c r="B128" s="35"/>
    </row>
    <row r="129" spans="2:2" x14ac:dyDescent="0.35">
      <c r="B129" s="35"/>
    </row>
  </sheetData>
  <mergeCells count="11">
    <mergeCell ref="A124:B125"/>
    <mergeCell ref="A14:B14"/>
    <mergeCell ref="A22:B22"/>
    <mergeCell ref="B23:B24"/>
    <mergeCell ref="A100:B100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03.2024</vt:lpstr>
      <vt:lpstr>'03.2024'!Area_de_impressao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2024-04-05T10:16:30Z</cp:lastPrinted>
  <dcterms:created xsi:type="dcterms:W3CDTF">2021-09-23T15:15:02Z</dcterms:created>
  <dcterms:modified xsi:type="dcterms:W3CDTF">2024-09-30T13:24:01Z</dcterms:modified>
  <dc:language>pt-BR</dc:language>
</cp:coreProperties>
</file>