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ECAD\"/>
    </mc:Choice>
  </mc:AlternateContent>
  <xr:revisionPtr revIDLastSave="0" documentId="13_ncr:1_{2AF823D9-98DA-42A3-B61D-4AC206757D5D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4.2024" sheetId="1" r:id="rId1"/>
  </sheets>
  <definedNames>
    <definedName name="_xlnm.Print_Area" localSheetId="0">'04.2024'!$A$1:$B$132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0" i="1" l="1"/>
  <c r="B27" i="1"/>
  <c r="B114" i="1"/>
  <c r="B85" i="1"/>
  <c r="B33" i="1"/>
  <c r="B81" i="1" l="1"/>
  <c r="B90" i="1" s="1"/>
  <c r="B62" i="1"/>
  <c r="B59" i="1"/>
  <c r="B51" i="1"/>
  <c r="B48" i="1"/>
  <c r="B43" i="1"/>
  <c r="B40" i="1"/>
  <c r="B107" i="1"/>
  <c r="B67" i="1"/>
  <c r="B72" i="1" s="1"/>
  <c r="B53" i="1"/>
  <c r="B64" i="1" l="1"/>
  <c r="B56" i="1"/>
  <c r="B127" i="1"/>
  <c r="B103" i="1"/>
  <c r="B97" i="1"/>
  <c r="B98" i="1" l="1"/>
  <c r="B121" i="1" l="1"/>
</calcChain>
</file>

<file path=xl/sharedStrings.xml><?xml version="1.0" encoding="utf-8"?>
<sst xmlns="http://schemas.openxmlformats.org/spreadsheetml/2006/main" count="114" uniqueCount="114">
  <si>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</si>
  <si>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</si>
  <si>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</si>
  <si>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</si>
  <si>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</si>
  <si>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</si>
  <si>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</si>
  <si>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</si>
  <si>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</si>
  <si>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</si>
  <si>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</si>
  <si>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</si>
  <si>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</si>
  <si>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</si>
  <si>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</si>
  <si>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</si>
  <si>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</si>
  <si>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</si>
  <si>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</si>
  <si>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</si>
  <si>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</si>
  <si>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</si>
  <si>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</si>
  <si>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</si>
  <si>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</si>
  <si>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</si>
  <si>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</si>
  <si>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</si>
  <si>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</si>
  <si>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</si>
  <si>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</si>
  <si>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</si>
  <si>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</si>
  <si>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</si>
  <si>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</si>
  <si>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</si>
  <si>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</si>
  <si>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</si>
  <si>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 xml:space="preserve">CONTRATO DE GESTÃO/ADITIVO Nº:         020/2023 SES/GO   -   CONTRATO </t>
  </si>
  <si>
    <t>GERÊNCIA CORPORATIVA DE CUSTOS, CONTÁBIL E FINANCEIRA:</t>
  </si>
  <si>
    <t>8.1 Glosa - servidores cedidos *</t>
  </si>
  <si>
    <t>8.3 Glosa - residentes *</t>
  </si>
  <si>
    <t>8.2 Glosa - não cumprimento das metas *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</si>
  <si>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</si>
  <si>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</si>
  <si>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</si>
  <si>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</si>
  <si>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 xml:space="preserve">5.1.8.1 Devolução de Empréstimo Agir </t>
  </si>
  <si>
    <t>5.1.6.1 Encargos Sobre Folha de Pagamento</t>
  </si>
  <si>
    <t>5.1.6.2 Encargos Sobre Rescisão Trabalhista</t>
  </si>
  <si>
    <t>5.1.8.2 Reembolso Plano de Saúde</t>
  </si>
  <si>
    <t xml:space="preserve">2.5 Outras entradas </t>
  </si>
  <si>
    <t>9.Nota Explicativa: Valores de glosas não informados devido ao não recebimento das informações por parte da SES.</t>
  </si>
  <si>
    <t>Fonte: Extratos bancários e Relatório SIPEF/BRGAAP.</t>
  </si>
  <si>
    <t xml:space="preserve">2.1.1 CEF C/C 6949-3 Custeio </t>
  </si>
  <si>
    <t xml:space="preserve">2.1 Repasse - CUSTEIO  </t>
  </si>
  <si>
    <t xml:space="preserve">2.2 Repasse - INVESTIMENTO  </t>
  </si>
  <si>
    <t xml:space="preserve">3.2.1 ITAU C/APLIC 31.804-9 </t>
  </si>
  <si>
    <t xml:space="preserve">3.1.1 CEF C/APLIC 6949-3 Custeio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</si>
  <si>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</si>
  <si>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</si>
  <si>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</si>
  <si>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</si>
  <si>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7.3.3 CEF C/APLIC 6950-7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</si>
  <si>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</si>
  <si>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</si>
  <si>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</si>
  <si>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</si>
  <si>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</si>
  <si>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</si>
  <si>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</si>
  <si>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2.1.2 CEF C/C 6951-5  Fundo de prov. rescisões trab. e ações jud .3% VLR</t>
  </si>
  <si>
    <t>6.2 Valores Devolvidos à Contratante -Investimento</t>
  </si>
  <si>
    <t>6.1 Valores Devolvidos à Contratante - Custeio</t>
  </si>
  <si>
    <t xml:space="preserve">1.3.2 CEF C/APLIC 6950-7 Investimento </t>
  </si>
  <si>
    <t xml:space="preserve">1.2.2 CEF C/C 472-7 </t>
  </si>
  <si>
    <t xml:space="preserve">1.2.3 CEF C/C 6949-3 Custeio </t>
  </si>
  <si>
    <t>1.2.4 CEF C/C 6951-5  Fundo de prov. rescisões trab. e ações jud .3% VLR</t>
  </si>
  <si>
    <t xml:space="preserve">1.2.5 CEF C/C 6950-7 Investimento </t>
  </si>
  <si>
    <t xml:space="preserve">1.3.3 ITAU C/APLIC 31.804-9 </t>
  </si>
  <si>
    <t>1.3.4 ITAU C/APLIC 31.804-9 - Fundo de prov. rescisões trab. e ações jud .3% VLR</t>
  </si>
  <si>
    <t xml:space="preserve">1.3.5 CEF C/APLIC 6949-3 Custeio </t>
  </si>
  <si>
    <t>1.3.6 CEF C/APLIC 6951-5  Fundo de prov. rescisões trab. e ações jud .3% VLR</t>
  </si>
  <si>
    <t>SALDO ANTERIOR (soma=1.1+1.2+1.3)</t>
  </si>
  <si>
    <t xml:space="preserve">2.3.1 CEF C/APLIC 6949-3; ITAÚ APLIC 31804-9 Custeio </t>
  </si>
  <si>
    <t xml:space="preserve">2.3.2 CEF C/APLIC 6951-5  Fundo de prov. rescisões trab. e ações jud .3% VLR </t>
  </si>
  <si>
    <t>2.4.1 CEF C/APLIC 6950-7 INVESTIMENTO - HECAD</t>
  </si>
  <si>
    <t>2.5.2 Empréstimos</t>
  </si>
  <si>
    <t>3.1.2 CEF C/APLIC 6951-5  FUNDO DE PROV RESCISOES TRAB E AÇOES JUD 3% VLR - HECAD</t>
  </si>
  <si>
    <t>4.1.1 ITAU C/C 31.804-9; CEF C/C 69493 Custeio</t>
  </si>
  <si>
    <t>4.1.2 CEF C/C 6951-5  Fundo de prov. rescisões trab. e ações jud .3% VLR</t>
  </si>
  <si>
    <t>4.2.1 CEF C/APLIC 6950-7 INVESTIMENTO - HECAD</t>
  </si>
  <si>
    <t>5.1.8.2 Reembolso Publiacação de Contrato</t>
  </si>
  <si>
    <t>5.1.8.3 Reembolso de Ordenados e Salários</t>
  </si>
  <si>
    <t>7.2. Banco Conta Corrente  - CUSTEIO E INVESTIMENTO</t>
  </si>
  <si>
    <t xml:space="preserve">7.3 Aplicações Financeiras  - CUSTEIO E INVESTIMENTO </t>
  </si>
  <si>
    <t xml:space="preserve">7.2.2 CEF C/C 472-7 </t>
  </si>
  <si>
    <t xml:space="preserve">7.2.3 CEF C/C 6949-3 Custeio </t>
  </si>
  <si>
    <t>7.2.4 CEF C/C 6951-5  Fundo de prov. rescisões trab. e ações jud .3% VLR</t>
  </si>
  <si>
    <t>7.2.6 CEF C/APLIC 6951-5  Fundo de prov. rescisões trab. e ações jud .3% VLR</t>
  </si>
  <si>
    <t xml:space="preserve">7.2.5 CEF C/C 6950-7 Investimento </t>
  </si>
  <si>
    <t>7.3.2 CEF C/APLIC 6951-5  Fundo de prov. rescisões trab. e ações jud .3% VLR</t>
  </si>
  <si>
    <t xml:space="preserve">7.3.4 ITAU C/APLIC 31.804-9 </t>
  </si>
  <si>
    <t>7.3.5 ITAU C/APLIC 31.804-9 - Fundo de prov. rescisões trab. e ações jud .3% VLR</t>
  </si>
  <si>
    <t xml:space="preserve">7.3.6 CEF C/APLIC 6949-3 Custeio 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</si>
  <si>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</si>
  <si>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</si>
  <si>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</si>
  <si>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2.1.3 CEF C/C 6949-3 PISO ENFERMAGEM - HECAD</t>
  </si>
  <si>
    <t>Competência: 04/2024</t>
  </si>
  <si>
    <t>2.5.1 Estorno de pagamento</t>
  </si>
  <si>
    <t>7.SALDO BANCÁRIO FINAL EM 30/04/2024</t>
  </si>
  <si>
    <t>Goiânia, 27 de setembro de 2024.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</si>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</sst>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522284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0"/>
  <sheetViews>
    <sheetView showGridLines="0" tabSelected="1" zoomScale="90" zoomScaleNormal="90" zoomScaleSheetLayoutView="70" zoomScalePageLayoutView="70" workbookViewId="0">
      <selection activeCell="D4" sqref="D4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25.7265625" customWidth="1"/>
    <col min="4" max="4" width="41.7265625" style="1"/>
  </cols>
  <sheetData>
    <row r="1" spans="1:3" ht="121.5" customHeight="1" x14ac:dyDescent="0.35">
      <c r="A1" s="60"/>
      <c r="B1" s="60"/>
    </row>
    <row r="2" spans="1:3" customFormat="1" x14ac:dyDescent="0.35">
      <c r="A2" s="61" t="s">
        <v>0</v>
      </c>
      <c r="B2" s="61"/>
      <c r="C2" s="1"/>
    </row>
    <row r="3" spans="1:3" customFormat="1" x14ac:dyDescent="0.35">
      <c r="A3" s="61"/>
      <c r="B3" s="61"/>
      <c r="C3" s="1"/>
    </row>
    <row r="4" spans="1:3" customFormat="1" x14ac:dyDescent="0.35">
      <c r="A4" s="61"/>
      <c r="B4" s="61"/>
      <c r="C4" s="1"/>
    </row>
    <row r="5" spans="1:3" customFormat="1" x14ac:dyDescent="0.35">
      <c r="A5" s="61"/>
      <c r="B5" s="61"/>
      <c r="C5" s="1"/>
    </row>
    <row r="6" spans="1:3" customFormat="1" x14ac:dyDescent="0.35">
      <c r="A6" s="61"/>
      <c r="B6" s="61"/>
      <c r="C6" s="1"/>
    </row>
    <row r="7" spans="1:3" customFormat="1" x14ac:dyDescent="0.35">
      <c r="A7" s="61"/>
      <c r="B7" s="61"/>
      <c r="C7" s="2"/>
    </row>
    <row r="8" spans="1:3" customFormat="1" ht="23.25" customHeight="1" x14ac:dyDescent="0.35">
      <c r="A8" s="62" t="s">
        <v>113</v>
      </c>
      <c r="B8" s="62"/>
      <c r="C8" s="2"/>
    </row>
    <row r="9" spans="1:3" customFormat="1" ht="23.25" customHeight="1" x14ac:dyDescent="0.35">
      <c r="A9" s="62"/>
      <c r="B9" s="62"/>
      <c r="C9" s="2"/>
    </row>
    <row r="10" spans="1:3" customFormat="1" x14ac:dyDescent="0.35">
      <c r="A10" s="63" t="s">
        <v>28</v>
      </c>
      <c r="B10" s="63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4" t="s">
        <v>24</v>
      </c>
      <c r="B12" s="64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4" t="s">
        <v>35</v>
      </c>
      <c r="B14" s="64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38</v>
      </c>
      <c r="B16" s="24"/>
      <c r="C16" s="1"/>
    </row>
    <row r="17" spans="1:4" x14ac:dyDescent="0.35">
      <c r="A17" s="69" t="s">
        <v>43</v>
      </c>
      <c r="B17" s="70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12818723.630000001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66" t="s">
        <v>1</v>
      </c>
      <c r="B22" s="66"/>
      <c r="D22"/>
    </row>
    <row r="23" spans="1:4" ht="11.25" customHeight="1" x14ac:dyDescent="0.35">
      <c r="A23" s="10"/>
      <c r="B23" s="67" t="s">
        <v>30</v>
      </c>
      <c r="D23"/>
    </row>
    <row r="24" spans="1:4" ht="14.25" customHeight="1" x14ac:dyDescent="0.35">
      <c r="A24" s="11" t="s">
        <v>109</v>
      </c>
      <c r="B24" s="67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105</v>
      </c>
      <c r="B27" s="49">
        <f>SUM(B28:B32)</f>
        <v>1976.08</v>
      </c>
      <c r="C27" s="15"/>
      <c r="D27"/>
    </row>
    <row r="28" spans="1:4" x14ac:dyDescent="0.35">
      <c r="A28" s="42" t="s">
        <v>44</v>
      </c>
      <c r="B28" s="14">
        <v>1976.08</v>
      </c>
      <c r="C28" s="15"/>
      <c r="D28"/>
    </row>
    <row r="29" spans="1:4" x14ac:dyDescent="0.35">
      <c r="A29" s="42" t="s">
        <v>75</v>
      </c>
      <c r="B29" s="14">
        <v>0</v>
      </c>
      <c r="C29" s="15"/>
      <c r="D29"/>
    </row>
    <row r="30" spans="1:4" x14ac:dyDescent="0.35">
      <c r="A30" s="42" t="s">
        <v>76</v>
      </c>
      <c r="B30" s="14">
        <v>0</v>
      </c>
      <c r="C30" s="15"/>
      <c r="D30"/>
    </row>
    <row r="31" spans="1:4" x14ac:dyDescent="0.35">
      <c r="A31" s="42" t="s">
        <v>77</v>
      </c>
      <c r="B31" s="14">
        <v>0</v>
      </c>
      <c r="C31" s="15"/>
      <c r="D31"/>
    </row>
    <row r="32" spans="1:4" x14ac:dyDescent="0.35">
      <c r="A32" s="42" t="s">
        <v>78</v>
      </c>
      <c r="B32" s="14">
        <v>0</v>
      </c>
      <c r="C32" s="15"/>
      <c r="D32"/>
    </row>
    <row r="33" spans="1:4" x14ac:dyDescent="0.35">
      <c r="A33" s="54" t="s">
        <v>106</v>
      </c>
      <c r="B33" s="49">
        <f>SUM(B34:B39)</f>
        <v>1005096.8</v>
      </c>
      <c r="C33" s="15"/>
      <c r="D33"/>
    </row>
    <row r="34" spans="1:4" x14ac:dyDescent="0.35">
      <c r="A34" s="42" t="s">
        <v>45</v>
      </c>
      <c r="B34" s="14">
        <v>0</v>
      </c>
      <c r="C34" s="15"/>
      <c r="D34"/>
    </row>
    <row r="35" spans="1:4" x14ac:dyDescent="0.35">
      <c r="A35" s="42" t="s">
        <v>74</v>
      </c>
      <c r="B35" s="14">
        <v>37285.68</v>
      </c>
      <c r="C35" s="15"/>
      <c r="D35"/>
    </row>
    <row r="36" spans="1:4" x14ac:dyDescent="0.35">
      <c r="A36" s="42" t="s">
        <v>79</v>
      </c>
      <c r="B36" s="14">
        <v>0</v>
      </c>
      <c r="C36" s="15"/>
      <c r="D36"/>
    </row>
    <row r="37" spans="1:4" x14ac:dyDescent="0.35">
      <c r="A37" s="42" t="s">
        <v>80</v>
      </c>
      <c r="B37" s="14">
        <v>0</v>
      </c>
      <c r="C37" s="15"/>
      <c r="D37"/>
    </row>
    <row r="38" spans="1:4" x14ac:dyDescent="0.35">
      <c r="A38" s="42" t="s">
        <v>81</v>
      </c>
      <c r="B38" s="14">
        <v>967259.64</v>
      </c>
      <c r="C38" s="15"/>
      <c r="D38"/>
    </row>
    <row r="39" spans="1:4" x14ac:dyDescent="0.35">
      <c r="A39" s="42" t="s">
        <v>82</v>
      </c>
      <c r="B39" s="14">
        <v>551.48</v>
      </c>
      <c r="C39" s="15"/>
      <c r="D39"/>
    </row>
    <row r="40" spans="1:4" x14ac:dyDescent="0.35">
      <c r="A40" s="51" t="s">
        <v>83</v>
      </c>
      <c r="B40" s="41">
        <f>SUM(B26+B27+B33)</f>
        <v>1007072.88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55</v>
      </c>
      <c r="B43" s="49">
        <f>SUM(B44:B46)</f>
        <v>12393391.35</v>
      </c>
      <c r="C43" s="16"/>
      <c r="D43"/>
    </row>
    <row r="44" spans="1:4" x14ac:dyDescent="0.35">
      <c r="A44" s="42" t="s">
        <v>54</v>
      </c>
      <c r="B44" s="14">
        <v>12393391.35</v>
      </c>
      <c r="C44" s="16"/>
      <c r="D44"/>
    </row>
    <row r="45" spans="1:4" x14ac:dyDescent="0.35">
      <c r="A45" s="42" t="s">
        <v>71</v>
      </c>
      <c r="B45" s="14">
        <v>0</v>
      </c>
      <c r="C45" s="16"/>
      <c r="D45"/>
    </row>
    <row r="46" spans="1:4" x14ac:dyDescent="0.35">
      <c r="A46" s="42" t="s">
        <v>108</v>
      </c>
      <c r="B46" s="14">
        <v>0</v>
      </c>
      <c r="C46" s="16"/>
      <c r="D46"/>
    </row>
    <row r="47" spans="1:4" ht="15.5" customHeight="1" x14ac:dyDescent="0.35">
      <c r="A47" s="56" t="s">
        <v>56</v>
      </c>
      <c r="B47" s="49">
        <v>0</v>
      </c>
      <c r="C47" s="16"/>
      <c r="D47"/>
    </row>
    <row r="48" spans="1:4" x14ac:dyDescent="0.35">
      <c r="A48" s="57" t="s">
        <v>64</v>
      </c>
      <c r="B48" s="49">
        <f>SUM(B49:B50)</f>
        <v>14490.119999999999</v>
      </c>
      <c r="C48" s="16"/>
      <c r="D48"/>
    </row>
    <row r="49" spans="1:4" x14ac:dyDescent="0.35">
      <c r="A49" s="42" t="s">
        <v>84</v>
      </c>
      <c r="B49" s="14">
        <v>14485.88</v>
      </c>
      <c r="C49" s="16"/>
      <c r="D49"/>
    </row>
    <row r="50" spans="1:4" x14ac:dyDescent="0.35">
      <c r="A50" s="42" t="s">
        <v>85</v>
      </c>
      <c r="B50" s="14">
        <v>4.24</v>
      </c>
      <c r="C50" s="16"/>
      <c r="D50"/>
    </row>
    <row r="51" spans="1:4" x14ac:dyDescent="0.35">
      <c r="A51" s="57" t="s">
        <v>37</v>
      </c>
      <c r="B51" s="49">
        <f>B52</f>
        <v>157.94999999999999</v>
      </c>
      <c r="C51" s="16"/>
      <c r="D51"/>
    </row>
    <row r="52" spans="1:4" ht="14" customHeight="1" x14ac:dyDescent="0.35">
      <c r="A52" s="55" t="s">
        <v>86</v>
      </c>
      <c r="B52" s="14">
        <v>157.94999999999999</v>
      </c>
      <c r="C52" s="16"/>
      <c r="D52"/>
    </row>
    <row r="53" spans="1:4" x14ac:dyDescent="0.35">
      <c r="A53" s="57" t="s">
        <v>51</v>
      </c>
      <c r="B53" s="49">
        <f>SUM(B54:B55)</f>
        <v>544395.77</v>
      </c>
      <c r="C53" s="16"/>
      <c r="D53"/>
    </row>
    <row r="54" spans="1:4" x14ac:dyDescent="0.35">
      <c r="A54" s="50" t="s">
        <v>110</v>
      </c>
      <c r="B54" s="14">
        <v>29395.77</v>
      </c>
      <c r="C54" s="16"/>
      <c r="D54"/>
    </row>
    <row r="55" spans="1:4" x14ac:dyDescent="0.35">
      <c r="A55" s="50" t="s">
        <v>87</v>
      </c>
      <c r="B55" s="14">
        <v>515000</v>
      </c>
      <c r="C55" s="16"/>
      <c r="D55"/>
    </row>
    <row r="56" spans="1:4" x14ac:dyDescent="0.35">
      <c r="A56" s="47" t="s">
        <v>65</v>
      </c>
      <c r="B56" s="41">
        <f>SUM(B43+B47+B48+B51+B53)</f>
        <v>12952435.189999998</v>
      </c>
      <c r="C56" s="17"/>
      <c r="D56"/>
    </row>
    <row r="57" spans="1:4" x14ac:dyDescent="0.35">
      <c r="A57" s="47"/>
      <c r="B57" s="45"/>
      <c r="C57" s="17"/>
      <c r="D57"/>
    </row>
    <row r="58" spans="1:4" x14ac:dyDescent="0.35">
      <c r="A58" s="30" t="s">
        <v>5</v>
      </c>
      <c r="B58" s="31"/>
      <c r="C58" s="17"/>
      <c r="D58"/>
    </row>
    <row r="59" spans="1:4" x14ac:dyDescent="0.35">
      <c r="A59" s="56" t="s">
        <v>59</v>
      </c>
      <c r="B59" s="49">
        <f>SUM(B60:B61)</f>
        <v>9285489.8200000003</v>
      </c>
      <c r="C59" s="17"/>
      <c r="D59"/>
    </row>
    <row r="60" spans="1:4" x14ac:dyDescent="0.35">
      <c r="A60" s="42" t="s">
        <v>58</v>
      </c>
      <c r="B60" s="14">
        <v>9285489.8200000003</v>
      </c>
      <c r="C60" s="17"/>
      <c r="D60"/>
    </row>
    <row r="61" spans="1:4" x14ac:dyDescent="0.35">
      <c r="A61" s="42" t="s">
        <v>88</v>
      </c>
      <c r="B61" s="14">
        <v>0</v>
      </c>
      <c r="C61" s="17"/>
      <c r="D61"/>
    </row>
    <row r="62" spans="1:4" x14ac:dyDescent="0.35">
      <c r="A62" s="56" t="s">
        <v>33</v>
      </c>
      <c r="B62" s="49">
        <f>B63</f>
        <v>33392</v>
      </c>
      <c r="C62" s="17"/>
      <c r="D62"/>
    </row>
    <row r="63" spans="1:4" x14ac:dyDescent="0.35">
      <c r="A63" s="42" t="s">
        <v>57</v>
      </c>
      <c r="B63" s="14">
        <v>33392</v>
      </c>
      <c r="C63" s="17"/>
      <c r="D63"/>
    </row>
    <row r="64" spans="1:4" x14ac:dyDescent="0.35">
      <c r="A64" s="47" t="s">
        <v>66</v>
      </c>
      <c r="B64" s="41">
        <f>SUM(B59+B62)</f>
        <v>9318881.8200000003</v>
      </c>
      <c r="C64" s="17"/>
      <c r="D64"/>
    </row>
    <row r="65" spans="1:4" s="21" customFormat="1" x14ac:dyDescent="0.35">
      <c r="A65" s="43"/>
      <c r="B65" s="48"/>
      <c r="C65" s="20"/>
    </row>
    <row r="66" spans="1:4" x14ac:dyDescent="0.35">
      <c r="A66" s="32" t="s">
        <v>6</v>
      </c>
      <c r="B66" s="33"/>
      <c r="C66" s="8"/>
      <c r="D66"/>
    </row>
    <row r="67" spans="1:4" x14ac:dyDescent="0.35">
      <c r="A67" s="58" t="s">
        <v>60</v>
      </c>
      <c r="B67" s="49">
        <f>SUM(B68:B69)</f>
        <v>8311546.4800000004</v>
      </c>
      <c r="C67" s="8"/>
      <c r="D67"/>
    </row>
    <row r="68" spans="1:4" x14ac:dyDescent="0.35">
      <c r="A68" s="42" t="s">
        <v>89</v>
      </c>
      <c r="B68" s="14">
        <v>8311546.4800000004</v>
      </c>
      <c r="C68" s="8"/>
      <c r="D68"/>
    </row>
    <row r="69" spans="1:4" x14ac:dyDescent="0.35">
      <c r="A69" s="42" t="s">
        <v>90</v>
      </c>
      <c r="B69" s="14">
        <v>0</v>
      </c>
      <c r="C69" s="8"/>
      <c r="D69"/>
    </row>
    <row r="70" spans="1:4" x14ac:dyDescent="0.35">
      <c r="A70" s="57" t="s">
        <v>107</v>
      </c>
      <c r="B70" s="49">
        <f>B71</f>
        <v>0</v>
      </c>
      <c r="C70" s="8"/>
      <c r="D70"/>
    </row>
    <row r="71" spans="1:4" x14ac:dyDescent="0.35">
      <c r="A71" s="42" t="s">
        <v>91</v>
      </c>
      <c r="B71" s="14">
        <v>0</v>
      </c>
      <c r="C71" s="8"/>
      <c r="D71"/>
    </row>
    <row r="72" spans="1:4" x14ac:dyDescent="0.35">
      <c r="A72" s="30" t="s">
        <v>68</v>
      </c>
      <c r="B72" s="34">
        <f>B67+B70</f>
        <v>8311546.4800000004</v>
      </c>
      <c r="C72" s="8"/>
      <c r="D72"/>
    </row>
    <row r="73" spans="1:4" s="21" customFormat="1" x14ac:dyDescent="0.35">
      <c r="A73" s="18"/>
      <c r="B73" s="19"/>
      <c r="C73" s="20"/>
    </row>
    <row r="74" spans="1:4" x14ac:dyDescent="0.35">
      <c r="A74" s="30" t="s">
        <v>7</v>
      </c>
      <c r="B74" s="35"/>
      <c r="C74" s="8"/>
      <c r="D74"/>
    </row>
    <row r="75" spans="1:4" x14ac:dyDescent="0.35">
      <c r="A75" s="30" t="s">
        <v>8</v>
      </c>
      <c r="B75" s="30"/>
      <c r="C75" s="12"/>
      <c r="D75"/>
    </row>
    <row r="76" spans="1:4" x14ac:dyDescent="0.35">
      <c r="A76" s="58" t="s">
        <v>9</v>
      </c>
      <c r="B76" s="49">
        <v>4090174.34</v>
      </c>
      <c r="C76" s="16"/>
      <c r="D76"/>
    </row>
    <row r="77" spans="1:4" x14ac:dyDescent="0.35">
      <c r="A77" s="59" t="s">
        <v>10</v>
      </c>
      <c r="B77" s="49">
        <v>4512515.62</v>
      </c>
      <c r="C77" s="16"/>
      <c r="D77"/>
    </row>
    <row r="78" spans="1:4" x14ac:dyDescent="0.35">
      <c r="A78" s="59" t="s">
        <v>11</v>
      </c>
      <c r="B78" s="49">
        <v>3449202.3</v>
      </c>
      <c r="C78" s="16"/>
      <c r="D78"/>
    </row>
    <row r="79" spans="1:4" x14ac:dyDescent="0.35">
      <c r="A79" s="58" t="s">
        <v>12</v>
      </c>
      <c r="B79" s="49">
        <v>13732.65</v>
      </c>
      <c r="C79" s="16"/>
      <c r="D79"/>
    </row>
    <row r="80" spans="1:4" x14ac:dyDescent="0.35">
      <c r="A80" s="58" t="s">
        <v>13</v>
      </c>
      <c r="B80" s="49">
        <v>527898.35</v>
      </c>
      <c r="C80" s="16"/>
      <c r="D80"/>
    </row>
    <row r="81" spans="1:4" x14ac:dyDescent="0.35">
      <c r="A81" s="58" t="s">
        <v>14</v>
      </c>
      <c r="B81" s="49">
        <f>SUM(B82:B83)</f>
        <v>1264796.4500000002</v>
      </c>
      <c r="C81" s="16"/>
      <c r="D81"/>
    </row>
    <row r="82" spans="1:4" x14ac:dyDescent="0.35">
      <c r="A82" s="44" t="s">
        <v>48</v>
      </c>
      <c r="B82" s="14">
        <v>1119142.3700000001</v>
      </c>
      <c r="C82" s="16"/>
      <c r="D82"/>
    </row>
    <row r="83" spans="1:4" x14ac:dyDescent="0.35">
      <c r="A83" s="44" t="s">
        <v>49</v>
      </c>
      <c r="B83" s="14">
        <v>145654.07999999999</v>
      </c>
      <c r="C83" s="16"/>
      <c r="D83"/>
    </row>
    <row r="84" spans="1:4" ht="29" x14ac:dyDescent="0.35">
      <c r="A84" s="58" t="s">
        <v>15</v>
      </c>
      <c r="B84" s="49">
        <v>0</v>
      </c>
      <c r="C84" s="16"/>
      <c r="D84"/>
    </row>
    <row r="85" spans="1:4" x14ac:dyDescent="0.35">
      <c r="A85" s="58" t="s">
        <v>46</v>
      </c>
      <c r="B85" s="49">
        <f>SUM(B86:B89)</f>
        <v>8202.48</v>
      </c>
      <c r="C85" s="16"/>
      <c r="D85"/>
    </row>
    <row r="86" spans="1:4" x14ac:dyDescent="0.35">
      <c r="A86" s="44" t="s">
        <v>47</v>
      </c>
      <c r="B86" s="14">
        <v>0</v>
      </c>
      <c r="C86" s="16"/>
      <c r="D86"/>
    </row>
    <row r="87" spans="1:4" x14ac:dyDescent="0.35">
      <c r="A87" s="44" t="s">
        <v>50</v>
      </c>
      <c r="B87" s="14">
        <v>8202.48</v>
      </c>
      <c r="C87" s="16"/>
      <c r="D87"/>
    </row>
    <row r="88" spans="1:4" x14ac:dyDescent="0.35">
      <c r="A88" s="44" t="s">
        <v>93</v>
      </c>
      <c r="B88" s="14">
        <v>0</v>
      </c>
      <c r="C88" s="16"/>
      <c r="D88"/>
    </row>
    <row r="89" spans="1:4" x14ac:dyDescent="0.35">
      <c r="A89" s="44" t="s">
        <v>92</v>
      </c>
      <c r="B89" s="14">
        <v>0</v>
      </c>
      <c r="C89" s="16"/>
      <c r="D89"/>
    </row>
    <row r="90" spans="1:4" x14ac:dyDescent="0.35">
      <c r="A90" s="43" t="s">
        <v>67</v>
      </c>
      <c r="B90" s="41">
        <f>B76+B77+B78+B79+B80+B81+B84+B85</f>
        <v>13866522.190000001</v>
      </c>
      <c r="C90" s="16"/>
      <c r="D90"/>
    </row>
    <row r="91" spans="1:4" x14ac:dyDescent="0.35">
      <c r="A91" s="43"/>
      <c r="B91" s="46"/>
      <c r="C91" s="16"/>
      <c r="D91"/>
    </row>
    <row r="92" spans="1:4" x14ac:dyDescent="0.35">
      <c r="A92" s="30" t="s">
        <v>16</v>
      </c>
      <c r="B92" s="30"/>
      <c r="C92" s="17"/>
      <c r="D92"/>
    </row>
    <row r="93" spans="1:4" x14ac:dyDescent="0.35">
      <c r="A93" s="44" t="s">
        <v>36</v>
      </c>
      <c r="B93" s="14">
        <v>37592</v>
      </c>
      <c r="C93" s="17"/>
      <c r="D93"/>
    </row>
    <row r="94" spans="1:4" x14ac:dyDescent="0.35">
      <c r="A94" s="44" t="s">
        <v>17</v>
      </c>
      <c r="B94" s="14">
        <v>0</v>
      </c>
      <c r="C94" s="17"/>
      <c r="D94"/>
    </row>
    <row r="95" spans="1:4" x14ac:dyDescent="0.35">
      <c r="A95" s="44" t="s">
        <v>18</v>
      </c>
      <c r="B95" s="14">
        <v>0</v>
      </c>
      <c r="C95" s="17"/>
      <c r="D95"/>
    </row>
    <row r="96" spans="1:4" x14ac:dyDescent="0.35">
      <c r="A96" s="44" t="s">
        <v>29</v>
      </c>
      <c r="B96" s="14">
        <v>0</v>
      </c>
      <c r="C96" s="17"/>
      <c r="D96"/>
    </row>
    <row r="97" spans="1:4" x14ac:dyDescent="0.35">
      <c r="A97" s="43" t="s">
        <v>26</v>
      </c>
      <c r="B97" s="41">
        <f>SUM(B93:B96)</f>
        <v>37592</v>
      </c>
      <c r="C97" s="8"/>
      <c r="D97" s="26"/>
    </row>
    <row r="98" spans="1:4" ht="14.25" customHeight="1" x14ac:dyDescent="0.35">
      <c r="A98" s="43" t="s">
        <v>69</v>
      </c>
      <c r="B98" s="41">
        <f>B90+B97</f>
        <v>13904114.190000001</v>
      </c>
      <c r="C98" s="8"/>
      <c r="D98" s="26"/>
    </row>
    <row r="99" spans="1:4" x14ac:dyDescent="0.35">
      <c r="A99" s="43"/>
      <c r="B99" s="45"/>
      <c r="C99" s="8"/>
      <c r="D99"/>
    </row>
    <row r="100" spans="1:4" x14ac:dyDescent="0.35">
      <c r="A100" s="32" t="s">
        <v>19</v>
      </c>
      <c r="B100" s="33"/>
      <c r="C100" s="8"/>
      <c r="D100"/>
    </row>
    <row r="101" spans="1:4" x14ac:dyDescent="0.35">
      <c r="A101" s="44" t="s">
        <v>73</v>
      </c>
      <c r="B101" s="14">
        <v>0</v>
      </c>
      <c r="C101" s="17"/>
      <c r="D101"/>
    </row>
    <row r="102" spans="1:4" x14ac:dyDescent="0.35">
      <c r="A102" s="44" t="s">
        <v>72</v>
      </c>
      <c r="B102" s="14">
        <v>0</v>
      </c>
      <c r="C102" s="1"/>
      <c r="D102"/>
    </row>
    <row r="103" spans="1:4" x14ac:dyDescent="0.35">
      <c r="A103" s="43" t="s">
        <v>70</v>
      </c>
      <c r="B103" s="41">
        <f>B101+B102</f>
        <v>0</v>
      </c>
      <c r="C103" s="1"/>
      <c r="D103"/>
    </row>
    <row r="104" spans="1:4" s="21" customFormat="1" ht="8.25" customHeight="1" x14ac:dyDescent="0.35">
      <c r="A104" s="68"/>
      <c r="B104" s="68"/>
      <c r="C104" s="22"/>
    </row>
    <row r="105" spans="1:4" x14ac:dyDescent="0.35">
      <c r="A105" s="28" t="s">
        <v>111</v>
      </c>
      <c r="B105" s="36"/>
      <c r="C105" s="15"/>
      <c r="D105"/>
    </row>
    <row r="106" spans="1:4" x14ac:dyDescent="0.35">
      <c r="A106" s="42" t="s">
        <v>20</v>
      </c>
      <c r="B106" s="14">
        <v>0</v>
      </c>
      <c r="C106" s="15"/>
      <c r="D106"/>
    </row>
    <row r="107" spans="1:4" x14ac:dyDescent="0.35">
      <c r="A107" s="54" t="s">
        <v>94</v>
      </c>
      <c r="B107" s="49">
        <f>SUM(B108:B113)</f>
        <v>42984.35</v>
      </c>
      <c r="C107" s="15"/>
      <c r="D107" s="26"/>
    </row>
    <row r="108" spans="1:4" x14ac:dyDescent="0.35">
      <c r="A108" s="42" t="s">
        <v>61</v>
      </c>
      <c r="B108" s="14">
        <v>42984.35</v>
      </c>
      <c r="C108" s="15"/>
      <c r="D108"/>
    </row>
    <row r="109" spans="1:4" x14ac:dyDescent="0.35">
      <c r="A109" s="42" t="s">
        <v>96</v>
      </c>
      <c r="B109" s="14">
        <v>0</v>
      </c>
      <c r="C109" s="15"/>
      <c r="D109"/>
    </row>
    <row r="110" spans="1:4" x14ac:dyDescent="0.35">
      <c r="A110" s="42" t="s">
        <v>97</v>
      </c>
      <c r="B110" s="14">
        <v>0</v>
      </c>
      <c r="C110" s="15"/>
      <c r="D110"/>
    </row>
    <row r="111" spans="1:4" x14ac:dyDescent="0.35">
      <c r="A111" s="42" t="s">
        <v>98</v>
      </c>
      <c r="B111" s="14">
        <v>0</v>
      </c>
      <c r="C111" s="15"/>
      <c r="D111"/>
    </row>
    <row r="112" spans="1:4" x14ac:dyDescent="0.35">
      <c r="A112" s="42" t="s">
        <v>100</v>
      </c>
      <c r="B112" s="14">
        <v>0</v>
      </c>
      <c r="C112" s="23"/>
      <c r="D112"/>
    </row>
    <row r="113" spans="1:4" x14ac:dyDescent="0.35">
      <c r="A113" s="42" t="s">
        <v>99</v>
      </c>
      <c r="B113" s="14">
        <v>0</v>
      </c>
      <c r="C113" s="15"/>
      <c r="D113"/>
    </row>
    <row r="114" spans="1:4" x14ac:dyDescent="0.35">
      <c r="A114" s="54" t="s">
        <v>95</v>
      </c>
      <c r="B114" s="49">
        <f>SUM(B115:B120)</f>
        <v>12409.530000001383</v>
      </c>
      <c r="C114" s="23"/>
      <c r="D114"/>
    </row>
    <row r="115" spans="1:4" x14ac:dyDescent="0.35">
      <c r="A115" s="42" t="s">
        <v>62</v>
      </c>
      <c r="B115" s="14">
        <v>0</v>
      </c>
      <c r="C115" s="23"/>
      <c r="D115"/>
    </row>
    <row r="116" spans="1:4" x14ac:dyDescent="0.35">
      <c r="A116" s="42" t="s">
        <v>101</v>
      </c>
      <c r="B116" s="14">
        <v>555.72</v>
      </c>
      <c r="C116" s="15"/>
      <c r="D116"/>
    </row>
    <row r="117" spans="1:4" x14ac:dyDescent="0.35">
      <c r="A117" s="42" t="s">
        <v>63</v>
      </c>
      <c r="B117" s="14">
        <v>4051.63</v>
      </c>
      <c r="C117" s="23"/>
      <c r="D117"/>
    </row>
    <row r="118" spans="1:4" x14ac:dyDescent="0.35">
      <c r="A118" s="42" t="s">
        <v>102</v>
      </c>
      <c r="B118" s="14">
        <v>1.3824319466948509E-9</v>
      </c>
      <c r="C118" s="15"/>
      <c r="D118"/>
    </row>
    <row r="119" spans="1:4" x14ac:dyDescent="0.35">
      <c r="A119" s="42" t="s">
        <v>103</v>
      </c>
      <c r="B119" s="14">
        <v>0</v>
      </c>
      <c r="C119" s="15"/>
      <c r="D119"/>
    </row>
    <row r="120" spans="1:4" x14ac:dyDescent="0.35">
      <c r="A120" s="42" t="s">
        <v>104</v>
      </c>
      <c r="B120" s="14">
        <v>7802.18</v>
      </c>
      <c r="C120" s="15"/>
      <c r="D120"/>
    </row>
    <row r="121" spans="1:4" x14ac:dyDescent="0.35">
      <c r="A121" s="43" t="s">
        <v>27</v>
      </c>
      <c r="B121" s="41">
        <f>(B40+B56)-(B98+B103)</f>
        <v>55393.879999997094</v>
      </c>
      <c r="C121" s="23"/>
      <c r="D121"/>
    </row>
    <row r="122" spans="1:4" x14ac:dyDescent="0.35">
      <c r="A122" t="s">
        <v>53</v>
      </c>
      <c r="B122" s="1"/>
      <c r="C122" s="1"/>
    </row>
    <row r="123" spans="1:4" x14ac:dyDescent="0.35">
      <c r="A123" s="37" t="s">
        <v>21</v>
      </c>
      <c r="B123" s="38"/>
      <c r="C123" s="1"/>
    </row>
    <row r="124" spans="1:4" x14ac:dyDescent="0.35">
      <c r="A124" s="40" t="s">
        <v>40</v>
      </c>
      <c r="B124" s="41">
        <v>0</v>
      </c>
      <c r="C124" s="1"/>
    </row>
    <row r="125" spans="1:4" x14ac:dyDescent="0.35">
      <c r="A125" s="40" t="s">
        <v>42</v>
      </c>
      <c r="B125" s="41">
        <v>0</v>
      </c>
      <c r="C125" s="1"/>
    </row>
    <row r="126" spans="1:4" x14ac:dyDescent="0.35">
      <c r="A126" s="40" t="s">
        <v>41</v>
      </c>
      <c r="B126" s="41">
        <v>0</v>
      </c>
      <c r="C126" s="1"/>
    </row>
    <row r="127" spans="1:4" x14ac:dyDescent="0.35">
      <c r="A127" s="37" t="s">
        <v>22</v>
      </c>
      <c r="B127" s="39">
        <f>B124+B125+B126</f>
        <v>0</v>
      </c>
    </row>
    <row r="128" spans="1:4" ht="19" customHeight="1" x14ac:dyDescent="0.35">
      <c r="A128" s="65" t="s">
        <v>52</v>
      </c>
      <c r="B128" s="65"/>
    </row>
    <row r="129" spans="1:2" ht="15.5" customHeight="1" x14ac:dyDescent="0.35">
      <c r="A129" s="53"/>
      <c r="B129" s="52"/>
    </row>
    <row r="130" spans="1:2" ht="15.75" customHeight="1" x14ac:dyDescent="0.35">
      <c r="A130" s="27" t="s">
        <v>39</v>
      </c>
      <c r="B130" s="25" t="s">
        <v>112</v>
      </c>
    </row>
  </sheetData>
  <mergeCells count="11">
    <mergeCell ref="A128:B128"/>
    <mergeCell ref="A14:B14"/>
    <mergeCell ref="A22:B22"/>
    <mergeCell ref="B23:B24"/>
    <mergeCell ref="A104:B104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43 B8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04.2024</vt:lpstr>
      <vt:lpstr>'04.2024'!Area_de_impressao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2024-03-08T13:32:48Z</cp:lastPrinted>
  <dcterms:created xsi:type="dcterms:W3CDTF">2021-09-23T15:15:02Z</dcterms:created>
  <dcterms:modified xsi:type="dcterms:W3CDTF">2024-09-30T18:21:41Z</dcterms:modified>
  <dc:language>pt-BR</dc:language>
</cp:coreProperties>
</file>