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10459-werik\Downloads\rateio 11-2024\"/>
    </mc:Choice>
  </mc:AlternateContent>
  <xr:revisionPtr revIDLastSave="0" documentId="13_ncr:1_{B1910CE0-2475-443B-B3F1-116384E36F3D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HECAD" sheetId="1" r:id="rId1"/>
  </sheets>
  <definedNames>
    <definedName name="_xlnm.Print_Area" localSheetId="0">HECAD!$A$1:$G$104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45" i="1"/>
  <c r="C93" i="1"/>
  <c r="C92" i="1"/>
  <c r="C87" i="1"/>
  <c r="C67" i="1"/>
  <c r="C68" i="1" s="1"/>
  <c r="C65" i="1"/>
  <c r="C63" i="1"/>
  <c r="C103" i="1" s="1"/>
  <c r="E24" i="1" l="1"/>
  <c r="D23" i="1"/>
  <c r="F23" i="1" s="1"/>
  <c r="D22" i="1"/>
  <c r="F22" i="1" s="1"/>
  <c r="D21" i="1"/>
  <c r="F21" i="1" s="1"/>
  <c r="D20" i="1"/>
  <c r="F20" i="1" s="1"/>
  <c r="F24" i="1" l="1"/>
  <c r="D24" i="1" l="1"/>
  <c r="C24" i="1"/>
</calcChain>
</file>

<file path=xl/sharedStrings.xml><?xml version="1.0" encoding="utf-8"?>
<sst xmlns="http://schemas.openxmlformats.org/spreadsheetml/2006/main" count="103" uniqueCount="95">
  <si>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</si>
  <si>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</si>
  <si>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</si>
  <si>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</si>
  <si>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</si>
  <si>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</si>
  <si>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</si>
  <si>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</si>
  <si>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</si>
  <si>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</si>
  <si>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</si>
  <si>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</si>
  <si>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</si>
  <si>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</si>
  <si>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</si>
  <si>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</si>
  <si>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</si>
  <si>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</si>
  <si>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</si>
  <si>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</si>
  <si>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</si>
  <si>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</si>
  <si>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</si>
  <si>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HOSPITAL ESTADUAL DA CRIANÇA E DO ADOLESCENTE - HECAD</t>
  </si>
  <si>
    <t>05.029.600/0009-53</t>
  </si>
  <si>
    <t>HECAD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</si>
  <si>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</si>
  <si>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</si>
  <si>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</si>
  <si>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</si>
  <si>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</si>
  <si>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</si>
  <si>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</si>
  <si>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</si>
  <si>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</si>
  <si>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</si>
  <si>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</si>
  <si>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</si>
  <si>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</si>
  <si>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</si>
  <si>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</si>
  <si>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</si>
  <si>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</si>
  <si>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</si>
  <si>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</si>
  <si>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</si>
  <si>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</si>
  <si>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</si>
  <si>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</si>
  <si>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</si>
  <si>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</si>
  <si>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</si>
  <si>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</si>
  <si>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</si>
  <si>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</si>
  <si>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MONITORAMENTO E SEGURANÇA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</si>
  <si>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</si>
  <si>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</si>
  <si>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</si>
  <si>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</si>
  <si>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</si>
  <si>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DE EQUIPAMENTOS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</si>
  <si>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</si>
  <si>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</si>
  <si>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</si>
  <si>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</si>
  <si>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</si>
  <si>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</si>
  <si>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</si>
  <si>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</si>
  <si>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</si>
  <si>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</si>
  <si>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</si>
  <si>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SERV. ARQUITETONICO E PROJETOS</t>
  </si>
  <si>
    <t>AJUSTE RATEIO</t>
  </si>
  <si>
    <t>020/2023 - 1º Aditivo</t>
  </si>
  <si>
    <t>12/04/2023 a 11/04/2027</t>
  </si>
  <si>
    <t>UNIDADE</t>
  </si>
  <si>
    <t>COMPETÊNCIA</t>
  </si>
  <si>
    <t>SERV. LOCAÇÕES</t>
  </si>
  <si>
    <t>ENCARGOS SOB OPERACOES FINANCEIRAS</t>
  </si>
  <si>
    <t>Goiânia, 19 de dezembro de 2024.</t>
  </si>
  <si>
    <t>NOVEMBRO/2024</t>
  </si>
  <si>
    <t>DIARIAS</t>
  </si>
  <si>
    <t>CUMPRIMENTO DE SENTENÇA JUDICIAL</t>
  </si>
  <si>
    <t>CUSTAS/ACORDOS PROCESSUAIS</t>
  </si>
  <si>
    <t>ADICIONAL DE RENUMERAÇÃO COMPENSATÓRIA</t>
  </si>
  <si>
    <t>COMPL. PISO SALARIAL ENFERMEIROS CONF. LEI 14.434/2022</t>
  </si>
  <si>
    <t>BENEFICIOS SOCIAIS</t>
  </si>
  <si>
    <t>ASSISTÊNCIA MÉDICA FUNCIONÁRIOS</t>
  </si>
  <si>
    <t>SERV. TERAPIA OCUPACIONAL</t>
  </si>
  <si>
    <t>SERVICOS DE MANUTENÇÃO</t>
  </si>
  <si>
    <t>MATERIAIS/MEDICAMENTOS/DESPESAS DIVERSAS</t>
  </si>
  <si>
    <t>MATERIAIS E MEDICAMENTOS</t>
  </si>
  <si>
    <t>NUTRIÇÃO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</si>
</sst>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1" fillId="0" borderId="1" xfId="0" applyFont="1" applyBorder="1"/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horizontal="left" vertical="center"/>
      <protection hidden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92334</xdr:colOff>
      <xdr:row>0</xdr:row>
      <xdr:rowOff>85725</xdr:rowOff>
    </xdr:from>
    <xdr:to>
      <xdr:col>4</xdr:col>
      <xdr:colOff>1873250</xdr:colOff>
      <xdr:row>0</xdr:row>
      <xdr:rowOff>1435389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4A65EC-F1E5-8365-2FAA-BF3B08A3D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34" y="85725"/>
          <a:ext cx="7791191" cy="134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3"/>
  <sheetViews>
    <sheetView showGridLines="0" tabSelected="1" view="pageBreakPreview" zoomScaleNormal="100" zoomScaleSheetLayoutView="100" workbookViewId="0">
      <selection activeCell="H1" sqref="H1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8.453125" style="2" customWidth="1"/>
    <col min="7" max="7" width="2.7265625" style="2" customWidth="1"/>
    <col min="8" max="16384" width="8.7265625" style="2"/>
  </cols>
  <sheetData>
    <row r="1" spans="2:6" ht="148.5" customHeight="1" x14ac:dyDescent="0.3"/>
    <row r="2" spans="2:6" s="1" customFormat="1" ht="37" customHeight="1" x14ac:dyDescent="0.35">
      <c r="B2" s="58" t="s">
        <v>26</v>
      </c>
      <c r="C2" s="58"/>
      <c r="D2" s="58"/>
      <c r="E2" s="58"/>
    </row>
    <row r="3" spans="2:6" s="1" customFormat="1" ht="13.5" customHeight="1" x14ac:dyDescent="0.35">
      <c r="B3" s="5"/>
      <c r="C3" s="5"/>
      <c r="D3" s="5"/>
    </row>
    <row r="4" spans="2:6" s="1" customFormat="1" ht="60" customHeight="1" x14ac:dyDescent="0.35">
      <c r="B4" s="59" t="s">
        <v>27</v>
      </c>
      <c r="C4" s="59"/>
      <c r="D4" s="59"/>
      <c r="E4" s="59"/>
    </row>
    <row r="5" spans="2:6" s="1" customFormat="1" ht="17" customHeight="1" x14ac:dyDescent="0.35">
      <c r="B5" s="6" t="s">
        <v>0</v>
      </c>
      <c r="C5" s="6" t="s">
        <v>1</v>
      </c>
      <c r="D5" s="7"/>
    </row>
    <row r="6" spans="2:6" s="1" customFormat="1" ht="17" customHeight="1" x14ac:dyDescent="0.35">
      <c r="B6" s="8" t="s">
        <v>2</v>
      </c>
      <c r="C6" s="8" t="s">
        <v>3</v>
      </c>
      <c r="D6" s="9"/>
    </row>
    <row r="7" spans="2:6" s="1" customFormat="1" ht="17" customHeight="1" x14ac:dyDescent="0.35">
      <c r="B7" s="8" t="s">
        <v>4</v>
      </c>
      <c r="C7" s="8" t="s">
        <v>5</v>
      </c>
      <c r="D7" s="9"/>
    </row>
    <row r="8" spans="2:6" s="1" customFormat="1" ht="17" customHeight="1" x14ac:dyDescent="0.35">
      <c r="B8" s="10" t="s">
        <v>2</v>
      </c>
      <c r="C8" s="10" t="s">
        <v>6</v>
      </c>
      <c r="D8" s="9"/>
    </row>
    <row r="9" spans="2:6" s="1" customFormat="1" ht="17" customHeight="1" x14ac:dyDescent="0.3">
      <c r="B9" s="11" t="s">
        <v>7</v>
      </c>
      <c r="C9" s="63" t="s">
        <v>23</v>
      </c>
      <c r="D9" s="63"/>
      <c r="E9" s="63"/>
      <c r="F9" s="63"/>
    </row>
    <row r="10" spans="2:6" s="1" customFormat="1" ht="17" customHeight="1" x14ac:dyDescent="0.35">
      <c r="B10" s="13" t="s">
        <v>2</v>
      </c>
      <c r="C10" s="41" t="s">
        <v>24</v>
      </c>
      <c r="D10" s="12"/>
    </row>
    <row r="11" spans="2:6" s="1" customFormat="1" ht="17" customHeight="1" x14ac:dyDescent="0.35">
      <c r="B11" s="10" t="s">
        <v>8</v>
      </c>
      <c r="C11" s="14" t="s">
        <v>75</v>
      </c>
      <c r="D11" s="15"/>
    </row>
    <row r="12" spans="2:6" s="1" customFormat="1" ht="17" customHeight="1" x14ac:dyDescent="0.35">
      <c r="B12" s="8" t="s">
        <v>9</v>
      </c>
      <c r="C12" s="14" t="s">
        <v>76</v>
      </c>
      <c r="D12" s="15"/>
    </row>
    <row r="13" spans="2:6" s="1" customFormat="1" ht="17" customHeight="1" x14ac:dyDescent="0.35">
      <c r="B13" s="14" t="s">
        <v>10</v>
      </c>
      <c r="C13" s="42">
        <v>14429419.380000001</v>
      </c>
      <c r="D13" s="15"/>
    </row>
    <row r="14" spans="2:6" s="1" customFormat="1" ht="25" customHeight="1" x14ac:dyDescent="0.35">
      <c r="C14" s="60"/>
      <c r="D14" s="60"/>
    </row>
    <row r="15" spans="2:6" s="1" customFormat="1" ht="25" customHeight="1" x14ac:dyDescent="0.35">
      <c r="B15" s="16" t="s">
        <v>11</v>
      </c>
      <c r="C15" s="60"/>
      <c r="D15" s="60"/>
    </row>
    <row r="16" spans="2:6" s="1" customFormat="1" ht="21" customHeight="1" x14ac:dyDescent="0.35">
      <c r="B16" s="26" t="s">
        <v>77</v>
      </c>
      <c r="C16" s="26" t="s">
        <v>78</v>
      </c>
      <c r="D16" s="27" t="s">
        <v>12</v>
      </c>
    </row>
    <row r="17" spans="2:6" s="1" customFormat="1" ht="21" customHeight="1" x14ac:dyDescent="0.35">
      <c r="B17" s="28" t="s">
        <v>25</v>
      </c>
      <c r="C17" s="50" t="s">
        <v>82</v>
      </c>
      <c r="D17" s="29">
        <v>0.21390229251199999</v>
      </c>
    </row>
    <row r="18" spans="2:6" s="1" customFormat="1" ht="15.5" customHeight="1" x14ac:dyDescent="0.35">
      <c r="B18" s="35"/>
      <c r="C18" s="61"/>
      <c r="D18" s="61"/>
    </row>
    <row r="19" spans="2:6" s="1" customFormat="1" ht="21" customHeight="1" x14ac:dyDescent="0.35">
      <c r="B19" s="36" t="s">
        <v>13</v>
      </c>
      <c r="C19" s="37" t="s">
        <v>14</v>
      </c>
      <c r="D19" s="27" t="s">
        <v>15</v>
      </c>
      <c r="E19" s="27" t="s">
        <v>74</v>
      </c>
      <c r="F19" s="27" t="s">
        <v>14</v>
      </c>
    </row>
    <row r="20" spans="2:6" s="1" customFormat="1" ht="21" customHeight="1" x14ac:dyDescent="0.35">
      <c r="B20" s="38" t="s">
        <v>16</v>
      </c>
      <c r="C20" s="30">
        <v>1181281.1200000001</v>
      </c>
      <c r="D20" s="31">
        <f>C20*$D$17</f>
        <v>252678.73966914299</v>
      </c>
      <c r="E20" s="31">
        <v>0</v>
      </c>
      <c r="F20" s="31">
        <f>D20+E20</f>
        <v>252678.73966914299</v>
      </c>
    </row>
    <row r="21" spans="2:6" s="1" customFormat="1" ht="21" customHeight="1" x14ac:dyDescent="0.35">
      <c r="B21" s="39" t="s">
        <v>17</v>
      </c>
      <c r="C21" s="32">
        <v>40897.019999999997</v>
      </c>
      <c r="D21" s="31">
        <f t="shared" ref="D21:D23" si="0">C21*$D$17</f>
        <v>8747.9663349091134</v>
      </c>
      <c r="E21" s="31">
        <v>0</v>
      </c>
      <c r="F21" s="31">
        <f t="shared" ref="F21:F23" si="1">D21+E21</f>
        <v>8747.9663349091134</v>
      </c>
    </row>
    <row r="22" spans="2:6" ht="21" customHeight="1" x14ac:dyDescent="0.3">
      <c r="B22" s="38" t="s">
        <v>18</v>
      </c>
      <c r="C22" s="30">
        <v>416071.25</v>
      </c>
      <c r="D22" s="31">
        <f t="shared" si="0"/>
        <v>88998.594223333479</v>
      </c>
      <c r="E22" s="31">
        <v>0</v>
      </c>
      <c r="F22" s="31">
        <f t="shared" si="1"/>
        <v>88998.594223333479</v>
      </c>
    </row>
    <row r="23" spans="2:6" ht="21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" customHeight="1" x14ac:dyDescent="0.3">
      <c r="B24" s="40"/>
      <c r="C24" s="34">
        <f>SUM(C20:C23)</f>
        <v>1638249.3900000001</v>
      </c>
      <c r="D24" s="34">
        <f t="shared" ref="D24" si="2">SUM(D20:D23)</f>
        <v>350425.3002273856</v>
      </c>
      <c r="E24" s="34">
        <f>SUM(E20:E23)</f>
        <v>0</v>
      </c>
      <c r="F24" s="34">
        <f>SUM(F20:F23)+0.01</f>
        <v>350425.31022738561</v>
      </c>
    </row>
    <row r="25" spans="2:6" ht="12.5" customHeight="1" x14ac:dyDescent="0.3">
      <c r="B25" s="20"/>
      <c r="C25" s="17"/>
      <c r="D25" s="17"/>
    </row>
    <row r="26" spans="2:6" ht="12.5" customHeight="1" x14ac:dyDescent="0.3">
      <c r="B26" s="2"/>
      <c r="C26" s="17"/>
      <c r="D26" s="17"/>
    </row>
    <row r="27" spans="2:6" ht="20.5" customHeight="1" x14ac:dyDescent="0.3">
      <c r="B27" s="23" t="s">
        <v>20</v>
      </c>
    </row>
    <row r="29" spans="2:6" ht="15.5" x14ac:dyDescent="0.35">
      <c r="B29" s="24" t="s">
        <v>81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7"/>
      <c r="F34" s="57"/>
    </row>
    <row r="35" spans="2:6" ht="25" customHeight="1" x14ac:dyDescent="0.3">
      <c r="B35" s="25" t="s">
        <v>21</v>
      </c>
      <c r="C35" s="2"/>
      <c r="D35" s="49"/>
      <c r="E35" s="62" t="s">
        <v>22</v>
      </c>
      <c r="F35" s="62"/>
    </row>
    <row r="41" spans="2:6" ht="14.5" x14ac:dyDescent="0.35">
      <c r="B41" s="43" t="s">
        <v>28</v>
      </c>
      <c r="C41" s="43"/>
      <c r="D41" s="43"/>
    </row>
    <row r="42" spans="2:6" ht="14.5" x14ac:dyDescent="0.35">
      <c r="B42" s="43" t="s">
        <v>29</v>
      </c>
      <c r="C42" s="44" t="s">
        <v>25</v>
      </c>
      <c r="D42" s="45" t="s">
        <v>82</v>
      </c>
    </row>
    <row r="43" spans="2:6" ht="14.5" x14ac:dyDescent="0.35">
      <c r="B43" s="46" t="s">
        <v>30</v>
      </c>
      <c r="C43" s="46"/>
      <c r="D43" s="47" t="s">
        <v>25</v>
      </c>
    </row>
    <row r="44" spans="2:6" ht="14.5" x14ac:dyDescent="0.35">
      <c r="B44" s="46"/>
      <c r="C44" s="46"/>
      <c r="D44" s="48">
        <v>0.21390229251199999</v>
      </c>
    </row>
    <row r="45" spans="2:6" x14ac:dyDescent="0.3">
      <c r="B45" s="52" t="s">
        <v>31</v>
      </c>
      <c r="C45" s="54">
        <v>1067567.51</v>
      </c>
      <c r="D45" s="54">
        <f>C45*$D$44</f>
        <v>228355.13780032747</v>
      </c>
    </row>
    <row r="46" spans="2:6" ht="15" customHeight="1" x14ac:dyDescent="0.3">
      <c r="B46" s="53" t="s">
        <v>32</v>
      </c>
      <c r="C46" s="55">
        <v>527641.61</v>
      </c>
      <c r="D46" s="55">
        <f t="shared" ref="D46:D103" si="3">C46*$D$44</f>
        <v>112863.75000372261</v>
      </c>
    </row>
    <row r="47" spans="2:6" ht="15" customHeight="1" x14ac:dyDescent="0.3">
      <c r="B47" s="53" t="s">
        <v>33</v>
      </c>
      <c r="C47" s="55">
        <v>84.11</v>
      </c>
      <c r="D47" s="55">
        <f t="shared" si="3"/>
        <v>17.991321823184318</v>
      </c>
    </row>
    <row r="48" spans="2:6" ht="15" customHeight="1" x14ac:dyDescent="0.3">
      <c r="B48" s="53" t="s">
        <v>34</v>
      </c>
      <c r="C48" s="55">
        <v>1559.27</v>
      </c>
      <c r="D48" s="55">
        <f t="shared" si="3"/>
        <v>333.53142764518623</v>
      </c>
    </row>
    <row r="49" spans="2:4" ht="15" customHeight="1" x14ac:dyDescent="0.3">
      <c r="B49" s="53" t="s">
        <v>35</v>
      </c>
      <c r="C49" s="55">
        <v>83746.559999999998</v>
      </c>
      <c r="D49" s="55">
        <f t="shared" si="3"/>
        <v>17913.581173993756</v>
      </c>
    </row>
    <row r="50" spans="2:4" ht="15" customHeight="1" x14ac:dyDescent="0.3">
      <c r="B50" s="53" t="s">
        <v>36</v>
      </c>
      <c r="C50" s="55">
        <v>122134.52</v>
      </c>
      <c r="D50" s="55">
        <f t="shared" si="3"/>
        <v>26124.853822852714</v>
      </c>
    </row>
    <row r="51" spans="2:4" ht="15" customHeight="1" x14ac:dyDescent="0.3">
      <c r="B51" s="53" t="s">
        <v>37</v>
      </c>
      <c r="C51" s="55">
        <v>0</v>
      </c>
      <c r="D51" s="55">
        <f t="shared" si="3"/>
        <v>0</v>
      </c>
    </row>
    <row r="52" spans="2:4" ht="15" customHeight="1" x14ac:dyDescent="0.3">
      <c r="B52" s="53" t="s">
        <v>83</v>
      </c>
      <c r="C52" s="55">
        <v>0</v>
      </c>
      <c r="D52" s="55">
        <f t="shared" si="3"/>
        <v>0</v>
      </c>
    </row>
    <row r="53" spans="2:4" ht="15" customHeight="1" x14ac:dyDescent="0.3">
      <c r="B53" s="53" t="s">
        <v>38</v>
      </c>
      <c r="C53" s="55">
        <v>16194.85</v>
      </c>
      <c r="D53" s="55">
        <f t="shared" si="3"/>
        <v>3464.115541887963</v>
      </c>
    </row>
    <row r="54" spans="2:4" ht="15" customHeight="1" x14ac:dyDescent="0.3">
      <c r="B54" s="53" t="s">
        <v>39</v>
      </c>
      <c r="C54" s="55">
        <v>0.01</v>
      </c>
      <c r="D54" s="55">
        <f t="shared" si="3"/>
        <v>2.1390229251200001E-3</v>
      </c>
    </row>
    <row r="55" spans="2:4" ht="15" customHeight="1" x14ac:dyDescent="0.3">
      <c r="B55" s="53" t="s">
        <v>40</v>
      </c>
      <c r="C55" s="55">
        <v>-652.1</v>
      </c>
      <c r="D55" s="55">
        <f t="shared" si="3"/>
        <v>-139.48568494707519</v>
      </c>
    </row>
    <row r="56" spans="2:4" ht="15" customHeight="1" x14ac:dyDescent="0.3">
      <c r="B56" s="53" t="s">
        <v>84</v>
      </c>
      <c r="C56" s="55">
        <v>0</v>
      </c>
      <c r="D56" s="55">
        <f t="shared" si="3"/>
        <v>0</v>
      </c>
    </row>
    <row r="57" spans="2:4" ht="15" customHeight="1" x14ac:dyDescent="0.3">
      <c r="B57" s="53" t="s">
        <v>41</v>
      </c>
      <c r="C57" s="55">
        <v>-790</v>
      </c>
      <c r="D57" s="55">
        <f t="shared" si="3"/>
        <v>-168.98281108448001</v>
      </c>
    </row>
    <row r="58" spans="2:4" ht="15" customHeight="1" x14ac:dyDescent="0.3">
      <c r="B58" s="53" t="s">
        <v>85</v>
      </c>
      <c r="C58" s="55">
        <v>0</v>
      </c>
      <c r="D58" s="55">
        <f t="shared" si="3"/>
        <v>0</v>
      </c>
    </row>
    <row r="59" spans="2:4" ht="15" customHeight="1" x14ac:dyDescent="0.3">
      <c r="B59" s="53" t="s">
        <v>42</v>
      </c>
      <c r="C59" s="55">
        <v>308616.69</v>
      </c>
      <c r="D59" s="55">
        <f t="shared" si="3"/>
        <v>66013.817498465229</v>
      </c>
    </row>
    <row r="60" spans="2:4" ht="15" customHeight="1" x14ac:dyDescent="0.3">
      <c r="B60" s="53" t="s">
        <v>86</v>
      </c>
      <c r="C60" s="55">
        <v>0</v>
      </c>
      <c r="D60" s="55">
        <f t="shared" si="3"/>
        <v>0</v>
      </c>
    </row>
    <row r="61" spans="2:4" ht="15" customHeight="1" x14ac:dyDescent="0.3">
      <c r="B61" s="53" t="s">
        <v>43</v>
      </c>
      <c r="C61" s="55">
        <v>9031.99</v>
      </c>
      <c r="D61" s="55">
        <f t="shared" si="3"/>
        <v>1931.9633669454588</v>
      </c>
    </row>
    <row r="62" spans="2:4" ht="23.5" x14ac:dyDescent="0.3">
      <c r="B62" s="53" t="s">
        <v>87</v>
      </c>
      <c r="C62" s="55">
        <v>0</v>
      </c>
      <c r="D62" s="55">
        <f t="shared" si="3"/>
        <v>0</v>
      </c>
    </row>
    <row r="63" spans="2:4" ht="15" customHeight="1" x14ac:dyDescent="0.35">
      <c r="B63" s="52" t="s">
        <v>44</v>
      </c>
      <c r="C63" s="56">
        <f>C64</f>
        <v>111920.74</v>
      </c>
      <c r="D63" s="54">
        <f t="shared" si="3"/>
        <v>23940.102865639499</v>
      </c>
    </row>
    <row r="64" spans="2:4" x14ac:dyDescent="0.3">
      <c r="B64" s="53" t="s">
        <v>45</v>
      </c>
      <c r="C64" s="55">
        <v>111920.74</v>
      </c>
      <c r="D64" s="55">
        <f t="shared" si="3"/>
        <v>23940.102865639499</v>
      </c>
    </row>
    <row r="65" spans="2:4" ht="15" customHeight="1" x14ac:dyDescent="0.35">
      <c r="B65" s="52" t="s">
        <v>88</v>
      </c>
      <c r="C65" s="56">
        <f>C66</f>
        <v>1792.8700000000008</v>
      </c>
      <c r="D65" s="54">
        <f t="shared" si="3"/>
        <v>383.49900317598957</v>
      </c>
    </row>
    <row r="66" spans="2:4" ht="15" customHeight="1" x14ac:dyDescent="0.3">
      <c r="B66" s="53" t="s">
        <v>89</v>
      </c>
      <c r="C66" s="55">
        <v>1792.8700000000008</v>
      </c>
      <c r="D66" s="55">
        <f t="shared" si="3"/>
        <v>383.49900317598957</v>
      </c>
    </row>
    <row r="67" spans="2:4" ht="14.5" x14ac:dyDescent="0.35">
      <c r="B67" s="52" t="s">
        <v>46</v>
      </c>
      <c r="C67" s="56">
        <f>SUM(C69:C86)</f>
        <v>445873.25</v>
      </c>
      <c r="D67" s="54">
        <f t="shared" si="3"/>
        <v>95373.310344776095</v>
      </c>
    </row>
    <row r="68" spans="2:4" ht="14.5" x14ac:dyDescent="0.35">
      <c r="B68" s="52" t="s">
        <v>47</v>
      </c>
      <c r="C68" s="56">
        <f>C67</f>
        <v>445873.25</v>
      </c>
      <c r="D68" s="54">
        <f t="shared" si="3"/>
        <v>95373.310344776095</v>
      </c>
    </row>
    <row r="69" spans="2:4" ht="15" customHeight="1" x14ac:dyDescent="0.3">
      <c r="B69" s="53" t="s">
        <v>48</v>
      </c>
      <c r="C69" s="55">
        <v>196907.25000000003</v>
      </c>
      <c r="D69" s="55">
        <f t="shared" si="3"/>
        <v>42118.912187233516</v>
      </c>
    </row>
    <row r="70" spans="2:4" ht="15" customHeight="1" x14ac:dyDescent="0.3">
      <c r="B70" s="53" t="s">
        <v>49</v>
      </c>
      <c r="C70" s="55">
        <v>0</v>
      </c>
      <c r="D70" s="55">
        <f t="shared" si="3"/>
        <v>0</v>
      </c>
    </row>
    <row r="71" spans="2:4" ht="15" customHeight="1" x14ac:dyDescent="0.3">
      <c r="B71" s="53" t="s">
        <v>71</v>
      </c>
      <c r="C71" s="55">
        <v>1681.78</v>
      </c>
      <c r="D71" s="55">
        <f t="shared" si="3"/>
        <v>359.73659750083135</v>
      </c>
    </row>
    <row r="72" spans="2:4" ht="15" customHeight="1" x14ac:dyDescent="0.3">
      <c r="B72" s="53" t="s">
        <v>50</v>
      </c>
      <c r="C72" s="55">
        <v>35880</v>
      </c>
      <c r="D72" s="55">
        <f t="shared" si="3"/>
        <v>7674.8142553305597</v>
      </c>
    </row>
    <row r="73" spans="2:4" ht="15" customHeight="1" x14ac:dyDescent="0.3">
      <c r="B73" s="53" t="s">
        <v>51</v>
      </c>
      <c r="C73" s="55">
        <v>147309.59999999998</v>
      </c>
      <c r="D73" s="55">
        <f t="shared" si="3"/>
        <v>31509.86114902571</v>
      </c>
    </row>
    <row r="74" spans="2:4" ht="15" customHeight="1" x14ac:dyDescent="0.3">
      <c r="B74" s="53" t="s">
        <v>52</v>
      </c>
      <c r="C74" s="55">
        <v>-2730.01</v>
      </c>
      <c r="D74" s="55">
        <f t="shared" si="3"/>
        <v>-583.95539758068514</v>
      </c>
    </row>
    <row r="75" spans="2:4" ht="15" customHeight="1" x14ac:dyDescent="0.3">
      <c r="B75" s="53" t="s">
        <v>53</v>
      </c>
      <c r="C75" s="55">
        <v>1229.7</v>
      </c>
      <c r="D75" s="55">
        <f t="shared" si="3"/>
        <v>263.0356491020064</v>
      </c>
    </row>
    <row r="76" spans="2:4" ht="15" customHeight="1" x14ac:dyDescent="0.3">
      <c r="B76" s="53" t="s">
        <v>54</v>
      </c>
      <c r="C76" s="55">
        <v>-128</v>
      </c>
      <c r="D76" s="55">
        <f t="shared" si="3"/>
        <v>-27.379493441535999</v>
      </c>
    </row>
    <row r="77" spans="2:4" ht="15" customHeight="1" x14ac:dyDescent="0.3">
      <c r="B77" s="53" t="s">
        <v>72</v>
      </c>
      <c r="C77" s="55">
        <v>61020</v>
      </c>
      <c r="D77" s="55">
        <f t="shared" si="3"/>
        <v>13052.31788908224</v>
      </c>
    </row>
    <row r="78" spans="2:4" ht="15" customHeight="1" x14ac:dyDescent="0.3">
      <c r="B78" s="53" t="s">
        <v>55</v>
      </c>
      <c r="C78" s="55">
        <v>0</v>
      </c>
      <c r="D78" s="55">
        <f t="shared" si="3"/>
        <v>0</v>
      </c>
    </row>
    <row r="79" spans="2:4" ht="15" customHeight="1" x14ac:dyDescent="0.3">
      <c r="B79" s="53" t="s">
        <v>79</v>
      </c>
      <c r="C79" s="55">
        <v>0</v>
      </c>
      <c r="D79" s="55">
        <f t="shared" si="3"/>
        <v>0</v>
      </c>
    </row>
    <row r="80" spans="2:4" ht="15" customHeight="1" x14ac:dyDescent="0.3">
      <c r="B80" s="53" t="s">
        <v>56</v>
      </c>
      <c r="C80" s="55">
        <v>242</v>
      </c>
      <c r="D80" s="55">
        <f t="shared" si="3"/>
        <v>51.764354787903997</v>
      </c>
    </row>
    <row r="81" spans="2:4" ht="15" customHeight="1" x14ac:dyDescent="0.3">
      <c r="B81" s="53" t="s">
        <v>73</v>
      </c>
      <c r="C81" s="55">
        <v>0</v>
      </c>
      <c r="D81" s="55">
        <f t="shared" si="3"/>
        <v>0</v>
      </c>
    </row>
    <row r="82" spans="2:4" x14ac:dyDescent="0.3">
      <c r="B82" s="53" t="s">
        <v>57</v>
      </c>
      <c r="C82" s="55">
        <v>11203.76</v>
      </c>
      <c r="D82" s="55">
        <f t="shared" si="3"/>
        <v>2396.5099487542452</v>
      </c>
    </row>
    <row r="83" spans="2:4" ht="15" customHeight="1" x14ac:dyDescent="0.3">
      <c r="B83" s="53" t="s">
        <v>58</v>
      </c>
      <c r="C83" s="55">
        <v>-4205.6299999999992</v>
      </c>
      <c r="D83" s="55">
        <f t="shared" si="3"/>
        <v>-899.5938984572424</v>
      </c>
    </row>
    <row r="84" spans="2:4" ht="15" customHeight="1" x14ac:dyDescent="0.3">
      <c r="B84" s="53" t="s">
        <v>59</v>
      </c>
      <c r="C84" s="55">
        <v>0</v>
      </c>
      <c r="D84" s="55">
        <f t="shared" si="3"/>
        <v>0</v>
      </c>
    </row>
    <row r="85" spans="2:4" x14ac:dyDescent="0.3">
      <c r="B85" s="53" t="s">
        <v>90</v>
      </c>
      <c r="C85" s="55">
        <v>0</v>
      </c>
      <c r="D85" s="55">
        <f t="shared" si="3"/>
        <v>0</v>
      </c>
    </row>
    <row r="86" spans="2:4" x14ac:dyDescent="0.3">
      <c r="B86" s="53" t="s">
        <v>60</v>
      </c>
      <c r="C86" s="55">
        <v>-2537.1999999999998</v>
      </c>
      <c r="D86" s="55">
        <f t="shared" si="3"/>
        <v>-542.71289656144631</v>
      </c>
    </row>
    <row r="87" spans="2:4" ht="15" customHeight="1" x14ac:dyDescent="0.35">
      <c r="B87" s="52" t="s">
        <v>91</v>
      </c>
      <c r="C87" s="56">
        <f>C88</f>
        <v>-29802</v>
      </c>
      <c r="D87" s="54">
        <f t="shared" si="3"/>
        <v>-6374.7161214426242</v>
      </c>
    </row>
    <row r="88" spans="2:4" ht="15" customHeight="1" x14ac:dyDescent="0.3">
      <c r="B88" s="53" t="s">
        <v>61</v>
      </c>
      <c r="C88" s="55">
        <v>-29802</v>
      </c>
      <c r="D88" s="55">
        <f t="shared" si="3"/>
        <v>-6374.7161214426242</v>
      </c>
    </row>
    <row r="89" spans="2:4" ht="15" customHeight="1" x14ac:dyDescent="0.35">
      <c r="B89" s="52" t="s">
        <v>92</v>
      </c>
      <c r="C89" s="56">
        <v>0</v>
      </c>
      <c r="D89" s="54">
        <f t="shared" si="3"/>
        <v>0</v>
      </c>
    </row>
    <row r="90" spans="2:4" ht="15" customHeight="1" x14ac:dyDescent="0.35">
      <c r="B90" s="52" t="s">
        <v>93</v>
      </c>
      <c r="C90" s="56">
        <v>0</v>
      </c>
      <c r="D90" s="54">
        <f t="shared" si="3"/>
        <v>0</v>
      </c>
    </row>
    <row r="91" spans="2:4" ht="15" customHeight="1" x14ac:dyDescent="0.3">
      <c r="B91" s="53" t="s">
        <v>94</v>
      </c>
      <c r="C91" s="55">
        <v>0</v>
      </c>
      <c r="D91" s="55">
        <f t="shared" si="3"/>
        <v>0</v>
      </c>
    </row>
    <row r="92" spans="2:4" ht="15" customHeight="1" x14ac:dyDescent="0.35">
      <c r="B92" s="52" t="s">
        <v>62</v>
      </c>
      <c r="C92" s="56">
        <f>SUM(C94:C97)</f>
        <v>40897.020000000004</v>
      </c>
      <c r="D92" s="54">
        <f t="shared" si="3"/>
        <v>8747.9663349091152</v>
      </c>
    </row>
    <row r="93" spans="2:4" ht="15" customHeight="1" x14ac:dyDescent="0.35">
      <c r="B93" s="52" t="s">
        <v>62</v>
      </c>
      <c r="C93" s="56">
        <f>C92</f>
        <v>40897.020000000004</v>
      </c>
      <c r="D93" s="54">
        <f t="shared" si="3"/>
        <v>8747.9663349091152</v>
      </c>
    </row>
    <row r="94" spans="2:4" x14ac:dyDescent="0.3">
      <c r="B94" s="53" t="s">
        <v>63</v>
      </c>
      <c r="C94" s="55">
        <v>29268.400000000001</v>
      </c>
      <c r="D94" s="55">
        <f t="shared" si="3"/>
        <v>6260.5778581582208</v>
      </c>
    </row>
    <row r="95" spans="2:4" x14ac:dyDescent="0.3">
      <c r="B95" s="53" t="s">
        <v>64</v>
      </c>
      <c r="C95" s="55">
        <v>1879.1899999999998</v>
      </c>
      <c r="D95" s="55">
        <f t="shared" si="3"/>
        <v>401.96304906562523</v>
      </c>
    </row>
    <row r="96" spans="2:4" ht="15" customHeight="1" x14ac:dyDescent="0.3">
      <c r="B96" s="53" t="s">
        <v>65</v>
      </c>
      <c r="C96" s="55">
        <v>-6772.98</v>
      </c>
      <c r="D96" s="55">
        <f t="shared" si="3"/>
        <v>-1448.7559491379257</v>
      </c>
    </row>
    <row r="97" spans="2:4" ht="15" customHeight="1" x14ac:dyDescent="0.3">
      <c r="B97" s="53" t="s">
        <v>66</v>
      </c>
      <c r="C97" s="55">
        <v>16522.410000000003</v>
      </c>
      <c r="D97" s="55">
        <f t="shared" si="3"/>
        <v>3534.1813768231946</v>
      </c>
    </row>
    <row r="98" spans="2:4" x14ac:dyDescent="0.3">
      <c r="B98" s="52" t="s">
        <v>67</v>
      </c>
      <c r="C98" s="54">
        <v>0</v>
      </c>
      <c r="D98" s="54">
        <f t="shared" si="3"/>
        <v>0</v>
      </c>
    </row>
    <row r="99" spans="2:4" x14ac:dyDescent="0.3">
      <c r="B99" s="52" t="s">
        <v>67</v>
      </c>
      <c r="C99" s="54">
        <v>0</v>
      </c>
      <c r="D99" s="54">
        <f t="shared" si="3"/>
        <v>0</v>
      </c>
    </row>
    <row r="100" spans="2:4" x14ac:dyDescent="0.3">
      <c r="B100" s="53" t="s">
        <v>68</v>
      </c>
      <c r="C100" s="55">
        <v>0</v>
      </c>
      <c r="D100" s="55">
        <f t="shared" si="3"/>
        <v>0</v>
      </c>
    </row>
    <row r="101" spans="2:4" x14ac:dyDescent="0.3">
      <c r="B101" s="53" t="s">
        <v>69</v>
      </c>
      <c r="C101" s="55">
        <v>0</v>
      </c>
      <c r="D101" s="55">
        <f t="shared" si="3"/>
        <v>0</v>
      </c>
    </row>
    <row r="102" spans="2:4" x14ac:dyDescent="0.3">
      <c r="B102" s="53" t="s">
        <v>80</v>
      </c>
      <c r="C102" s="55">
        <v>0</v>
      </c>
      <c r="D102" s="55">
        <f t="shared" si="3"/>
        <v>0</v>
      </c>
    </row>
    <row r="103" spans="2:4" ht="14.5" x14ac:dyDescent="0.35">
      <c r="B103" s="51" t="s">
        <v>70</v>
      </c>
      <c r="C103" s="54">
        <f>C45+C63+C65+C67+C87+C89+C92+C98</f>
        <v>1638249.3900000001</v>
      </c>
      <c r="D103" s="54">
        <f t="shared" si="3"/>
        <v>350425.3002273856</v>
      </c>
    </row>
  </sheetData>
  <mergeCells count="8">
    <mergeCell ref="E34:F34"/>
    <mergeCell ref="E35:F35"/>
    <mergeCell ref="C9:F9"/>
    <mergeCell ref="B2:E2"/>
    <mergeCell ref="B4:E4"/>
    <mergeCell ref="C14:D14"/>
    <mergeCell ref="C18:D18"/>
    <mergeCell ref="C15:D15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2024-12-19T13:57:47Z</cp:lastPrinted>
  <dcterms:created xsi:type="dcterms:W3CDTF">2021-11-17T19:16:09Z</dcterms:created>
  <dcterms:modified xsi:type="dcterms:W3CDTF">2024-12-19T18:27:29Z</dcterms:modified>
</cp:coreProperties>
</file>