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014771-liciene\Downloads\"/>
    </mc:Choice>
  </mc:AlternateContent>
  <xr:revisionPtr revIDLastSave="0" documentId="13_ncr:1_{78361C32-09A4-4366-9F03-AA1D33847731}" xr6:coauthVersionLast="47" xr6:coauthVersionMax="47" xr10:uidLastSave="{00000000-0000-0000-0000-000000000000}"/>
  <bookViews>
    <workbookView xWindow="28680" yWindow="-120" windowWidth="24240" windowHeight="13290" xr2:uid="{00000000-000D-0000-FFFF-FFFF00000000}"/>
  </bookViews>
  <sheets>
    <sheet name="CRER" sheetId="2" r:id="rId1"/>
  </sheets>
  <definedNames>
    <definedName name="_xlnm.Print_Area" localSheetId="0">CRER!$A$1:$G$104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2" l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45" i="2"/>
  <c r="C93" i="2"/>
  <c r="C92" i="2"/>
  <c r="C87" i="2"/>
  <c r="C68" i="2"/>
  <c r="C67" i="2"/>
  <c r="C65" i="2"/>
  <c r="C63" i="2"/>
  <c r="C103" i="2" s="1"/>
  <c r="D22" i="2" l="1"/>
  <c r="D21" i="2"/>
  <c r="D20" i="2"/>
  <c r="E24" i="2" l="1"/>
  <c r="D23" i="2"/>
  <c r="F23" i="2" s="1"/>
  <c r="F22" i="2"/>
  <c r="F21" i="2"/>
  <c r="F20" i="2"/>
  <c r="F24" i="2" l="1"/>
  <c r="D24" i="2" l="1"/>
  <c r="C24" i="2"/>
</calcChain>
</file>

<file path=xl/sharedStrings.xml><?xml version="1.0" encoding="utf-8"?>
<sst xmlns="http://schemas.openxmlformats.org/spreadsheetml/2006/main" count="103" uniqueCount="95">
  <si>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</si>
  <si>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</si>
  <si>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</si>
  <si>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</si>
  <si>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</si>
  <si>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</si>
  <si>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</si>
  <si>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</si>
  <si>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</si>
  <si>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</si>
  <si>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</si>
  <si>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</si>
  <si>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</si>
  <si>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</si>
  <si>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</si>
  <si>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</si>
  <si>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</si>
  <si>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</si>
  <si>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</si>
  <si>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</si>
  <si>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</si>
  <si>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Gerência Corporativa Contábil e Financeira</t>
  </si>
  <si>
    <t>Superintendencia Executiva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</si>
  <si>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</si>
  <si>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</si>
  <si>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CENTRO ESTADUAL DE REABILITAÇÃO E READAPTAÇÃO DR. HENRIQUE SANTILLO - CRER</t>
  </si>
  <si>
    <t>05.029.600/0001-04</t>
  </si>
  <si>
    <t>CRER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</si>
  <si>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</si>
  <si>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</si>
  <si>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</si>
  <si>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</si>
  <si>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</si>
  <si>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</si>
  <si>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</si>
  <si>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</si>
  <si>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</si>
  <si>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</si>
  <si>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</si>
  <si>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</si>
  <si>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JOVEM APRENDIZ</t>
  </si>
  <si>
    <t>PROGRAMA GINASTICA LABORAL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</si>
  <si>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</si>
  <si>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</si>
  <si>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</si>
  <si>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</si>
  <si>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</si>
  <si>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</si>
  <si>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</si>
  <si>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</si>
  <si>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</si>
  <si>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</si>
  <si>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</si>
  <si>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OUTSOURCING DE IMPRESSÃO</t>
  </si>
  <si>
    <t>SERV HIGIENIZAÇÃO E LIMPEZA</t>
  </si>
  <si>
    <t>SERV. DE MONITORAMENTO E SEGURANÇA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</si>
  <si>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</si>
  <si>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</si>
  <si>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</si>
  <si>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</si>
  <si>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SERV. DE FOTOCOPIAS</t>
  </si>
  <si>
    <t>MANUTENÇÃO DE EQUIPAMENTOS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</si>
  <si>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</si>
  <si>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</si>
  <si>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</si>
  <si>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</si>
  <si>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</si>
  <si>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</si>
  <si>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</si>
  <si>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</si>
  <si>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</si>
  <si>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</si>
  <si>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SERV. DE LOCACAO EQUIPAMENTOS</t>
  </si>
  <si>
    <t>SERV. ARQUITETONICO E PROJETOS</t>
  </si>
  <si>
    <t>AJUSTE RATEIO</t>
  </si>
  <si>
    <t>UNIDADE</t>
  </si>
  <si>
    <t>COMPETÊNCIA</t>
  </si>
  <si>
    <t>SERV. LOCAÇÕES</t>
  </si>
  <si>
    <t>ENCARGOS SOB OPERACOES FINANCEIRAS</t>
  </si>
  <si>
    <t>123/2011 - 14º Aditvo</t>
  </si>
  <si>
    <t>NOVEMBRO/2024</t>
  </si>
  <si>
    <t>DIARIAS</t>
  </si>
  <si>
    <t>CUMPRIMENTO DE SENTENÇA JUDICIAL</t>
  </si>
  <si>
    <t>CUSTAS/ACORDOS PROCESSUAIS</t>
  </si>
  <si>
    <t>ADICIONAL DE RENUMERAÇÃO COMPENSATÓRIA</t>
  </si>
  <si>
    <t>COMPL. PISO SALARIAL ENFERMEIROS CONF. LEI 14.434/2022</t>
  </si>
  <si>
    <t>BENEFICIOS SOCIAIS</t>
  </si>
  <si>
    <t>ASSISTÊNCIA MÉDICA FUNCIONÁRIOS</t>
  </si>
  <si>
    <t>SERV. TERAPIA OCUPACIONAL</t>
  </si>
  <si>
    <t>SERVICOS DE MANUTENÇÃO</t>
  </si>
  <si>
    <t>MATERIAIS/MEDICAMENTOS/DESPESAS DIVERSAS</t>
  </si>
  <si>
    <t>MATERIAIS E MEDICAMENTOS</t>
  </si>
  <si>
    <t>NUTRIÇÃO</t>
  </si>
  <si>
    <t>27/03/2024 a 27/03/2026</t>
  </si>
  <si>
    <t>Goiânia, 20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</si>
</sst>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7" fillId="0" borderId="0" xfId="0" applyFont="1" applyAlignment="1" applyProtection="1">
      <alignment horizontal="center" vertical="center"/>
      <protection hidden="1"/>
    </xf>
    <xf numFmtId="165" fontId="16" fillId="0" borderId="0" xfId="6" applyNumberFormat="1" applyFont="1" applyFill="1" applyBorder="1" applyAlignment="1" applyProtection="1">
      <alignment vertical="center"/>
      <protection hidden="1"/>
    </xf>
    <xf numFmtId="165" fontId="17" fillId="0" borderId="0" xfId="6" applyNumberFormat="1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horizontal="center"/>
    </xf>
    <xf numFmtId="43" fontId="5" fillId="0" borderId="0" xfId="6" applyFont="1"/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/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227102</xdr:colOff>
      <xdr:row>0</xdr:row>
      <xdr:rowOff>88381</xdr:rowOff>
    </xdr:from>
    <xdr:to>
      <xdr:col>4</xdr:col>
      <xdr:colOff>1743076</xdr:colOff>
      <xdr:row>0</xdr:row>
      <xdr:rowOff>1256805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552A9A1-A47F-40B1-BC7A-8820B3488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02" y="88381"/>
          <a:ext cx="7526249" cy="116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0000-2FA3-4269-92CA-8EA285DC98D1}">
  <dimension ref="B1:G103"/>
  <sheetViews>
    <sheetView showGridLines="0" tabSelected="1" view="pageBreakPreview" topLeftCell="A16" zoomScaleNormal="100" zoomScaleSheetLayoutView="100" workbookViewId="0">
      <selection activeCell="B30" sqref="B30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7.81640625" style="2" customWidth="1"/>
    <col min="7" max="7" width="2.7265625" style="2" customWidth="1"/>
    <col min="8" max="16384" width="8.7265625" style="2"/>
  </cols>
  <sheetData>
    <row r="1" spans="2:5" ht="148.5" customHeight="1" x14ac:dyDescent="0.3"/>
    <row r="2" spans="2:5" s="1" customFormat="1" ht="36.5" customHeight="1" x14ac:dyDescent="0.35">
      <c r="B2" s="66" t="s">
        <v>23</v>
      </c>
      <c r="C2" s="66"/>
      <c r="D2" s="66"/>
      <c r="E2" s="66"/>
    </row>
    <row r="3" spans="2:5" s="1" customFormat="1" ht="13" customHeight="1" x14ac:dyDescent="0.35">
      <c r="B3" s="5"/>
      <c r="C3" s="5"/>
      <c r="D3" s="5"/>
    </row>
    <row r="4" spans="2:5" s="1" customFormat="1" ht="60" customHeight="1" x14ac:dyDescent="0.35">
      <c r="B4" s="67" t="s">
        <v>24</v>
      </c>
      <c r="C4" s="67"/>
      <c r="D4" s="67"/>
      <c r="E4" s="67"/>
    </row>
    <row r="5" spans="2:5" s="1" customFormat="1" ht="17.5" customHeight="1" x14ac:dyDescent="0.35">
      <c r="B5" s="6" t="s">
        <v>0</v>
      </c>
      <c r="C5" s="6" t="s">
        <v>1</v>
      </c>
      <c r="D5" s="7"/>
    </row>
    <row r="6" spans="2:5" s="1" customFormat="1" ht="17.5" customHeight="1" x14ac:dyDescent="0.35">
      <c r="B6" s="8" t="s">
        <v>2</v>
      </c>
      <c r="C6" s="8" t="s">
        <v>3</v>
      </c>
      <c r="D6" s="9"/>
    </row>
    <row r="7" spans="2:5" s="1" customFormat="1" ht="17.5" customHeight="1" x14ac:dyDescent="0.35">
      <c r="B7" s="8" t="s">
        <v>4</v>
      </c>
      <c r="C7" s="8" t="s">
        <v>5</v>
      </c>
      <c r="D7" s="9"/>
    </row>
    <row r="8" spans="2:5" s="1" customFormat="1" ht="17.5" customHeight="1" x14ac:dyDescent="0.35">
      <c r="B8" s="10" t="s">
        <v>2</v>
      </c>
      <c r="C8" s="10" t="s">
        <v>6</v>
      </c>
      <c r="D8" s="9"/>
    </row>
    <row r="9" spans="2:5" s="1" customFormat="1" ht="17.5" customHeight="1" x14ac:dyDescent="0.3">
      <c r="B9" s="11" t="s">
        <v>7</v>
      </c>
      <c r="C9" s="41" t="s">
        <v>25</v>
      </c>
      <c r="D9" s="50"/>
      <c r="E9" s="50"/>
    </row>
    <row r="10" spans="2:5" s="1" customFormat="1" ht="17.5" customHeight="1" x14ac:dyDescent="0.35">
      <c r="B10" s="13" t="s">
        <v>2</v>
      </c>
      <c r="C10" s="41" t="s">
        <v>26</v>
      </c>
      <c r="D10" s="12"/>
    </row>
    <row r="11" spans="2:5" s="1" customFormat="1" ht="17.5" customHeight="1" x14ac:dyDescent="0.35">
      <c r="B11" s="10" t="s">
        <v>8</v>
      </c>
      <c r="C11" s="14" t="s">
        <v>79</v>
      </c>
      <c r="D11" s="15"/>
    </row>
    <row r="12" spans="2:5" s="1" customFormat="1" ht="17.5" customHeight="1" x14ac:dyDescent="0.35">
      <c r="B12" s="8" t="s">
        <v>9</v>
      </c>
      <c r="C12" s="14" t="s">
        <v>93</v>
      </c>
      <c r="D12" s="15"/>
    </row>
    <row r="13" spans="2:5" s="1" customFormat="1" ht="17.5" customHeight="1" x14ac:dyDescent="0.35">
      <c r="B13" s="14" t="s">
        <v>10</v>
      </c>
      <c r="C13" s="42">
        <v>16715495.35</v>
      </c>
      <c r="D13" s="15"/>
    </row>
    <row r="14" spans="2:5" s="1" customFormat="1" ht="24.5" customHeight="1" x14ac:dyDescent="0.35">
      <c r="C14" s="68"/>
      <c r="D14" s="68"/>
    </row>
    <row r="15" spans="2:5" s="1" customFormat="1" ht="24.5" customHeight="1" x14ac:dyDescent="0.35">
      <c r="B15" s="16" t="s">
        <v>11</v>
      </c>
      <c r="C15" s="68"/>
      <c r="D15" s="68"/>
    </row>
    <row r="16" spans="2:5" s="1" customFormat="1" ht="23" customHeight="1" x14ac:dyDescent="0.35">
      <c r="B16" s="26" t="s">
        <v>75</v>
      </c>
      <c r="C16" s="26" t="s">
        <v>76</v>
      </c>
      <c r="D16" s="27" t="s">
        <v>12</v>
      </c>
    </row>
    <row r="17" spans="2:7" s="1" customFormat="1" ht="23" customHeight="1" x14ac:dyDescent="0.35">
      <c r="B17" s="28" t="s">
        <v>27</v>
      </c>
      <c r="C17" s="57" t="s">
        <v>80</v>
      </c>
      <c r="D17" s="29">
        <v>0.25251921416599998</v>
      </c>
    </row>
    <row r="18" spans="2:7" s="1" customFormat="1" ht="16" customHeight="1" x14ac:dyDescent="0.35">
      <c r="B18" s="35"/>
      <c r="C18" s="69"/>
      <c r="D18" s="69"/>
    </row>
    <row r="19" spans="2:7" s="1" customFormat="1" ht="20.5" customHeight="1" x14ac:dyDescent="0.35">
      <c r="B19" s="36" t="s">
        <v>13</v>
      </c>
      <c r="C19" s="37" t="s">
        <v>14</v>
      </c>
      <c r="D19" s="27" t="s">
        <v>15</v>
      </c>
      <c r="E19" s="27" t="s">
        <v>74</v>
      </c>
      <c r="F19" s="27" t="s">
        <v>14</v>
      </c>
      <c r="G19" s="52"/>
    </row>
    <row r="20" spans="2:7" s="1" customFormat="1" ht="20.5" customHeight="1" x14ac:dyDescent="0.35">
      <c r="B20" s="38" t="s">
        <v>16</v>
      </c>
      <c r="C20" s="30">
        <v>1181281.1200000001</v>
      </c>
      <c r="D20" s="31">
        <f>C20*D17</f>
        <v>298296.18013153237</v>
      </c>
      <c r="E20" s="31"/>
      <c r="F20" s="31">
        <f>D20+E20</f>
        <v>298296.18013153237</v>
      </c>
      <c r="G20" s="53"/>
    </row>
    <row r="21" spans="2:7" s="1" customFormat="1" ht="20.5" customHeight="1" x14ac:dyDescent="0.35">
      <c r="B21" s="39" t="s">
        <v>17</v>
      </c>
      <c r="C21" s="32">
        <v>40897.019999999997</v>
      </c>
      <c r="D21" s="31">
        <f>C21*D17</f>
        <v>10327.283352131184</v>
      </c>
      <c r="E21" s="31"/>
      <c r="F21" s="31">
        <f t="shared" ref="F21:F23" si="0">D21+E21</f>
        <v>10327.283352131184</v>
      </c>
      <c r="G21" s="53"/>
    </row>
    <row r="22" spans="2:7" ht="20.5" customHeight="1" x14ac:dyDescent="0.3">
      <c r="B22" s="38" t="s">
        <v>18</v>
      </c>
      <c r="C22" s="30">
        <v>416071.25</v>
      </c>
      <c r="D22" s="31">
        <f>C22*D17</f>
        <v>105065.98508706532</v>
      </c>
      <c r="E22" s="31"/>
      <c r="F22" s="31">
        <f t="shared" si="0"/>
        <v>105065.98508706532</v>
      </c>
      <c r="G22" s="53"/>
    </row>
    <row r="23" spans="2:7" ht="20.5" customHeight="1" x14ac:dyDescent="0.3">
      <c r="B23" s="38" t="s">
        <v>19</v>
      </c>
      <c r="C23" s="33">
        <v>0</v>
      </c>
      <c r="D23" s="31">
        <f t="shared" ref="D23" si="1">C23*$D$17</f>
        <v>0</v>
      </c>
      <c r="E23" s="31">
        <v>0</v>
      </c>
      <c r="F23" s="31">
        <f t="shared" si="0"/>
        <v>0</v>
      </c>
      <c r="G23" s="53"/>
    </row>
    <row r="24" spans="2:7" ht="20.5" customHeight="1" x14ac:dyDescent="0.3">
      <c r="B24" s="40"/>
      <c r="C24" s="34">
        <f>SUM(C20:C23)</f>
        <v>1638249.3900000001</v>
      </c>
      <c r="D24" s="34">
        <f t="shared" ref="D24:F24" si="2">SUM(D20:D23)</f>
        <v>413689.44857072888</v>
      </c>
      <c r="E24" s="34">
        <f>SUM(E20:E23)</f>
        <v>0</v>
      </c>
      <c r="F24" s="34">
        <f t="shared" si="2"/>
        <v>413689.44857072888</v>
      </c>
      <c r="G24" s="54"/>
    </row>
    <row r="25" spans="2:7" x14ac:dyDescent="0.3">
      <c r="B25" s="20"/>
      <c r="C25" s="17"/>
      <c r="D25" s="17"/>
    </row>
    <row r="26" spans="2:7" x14ac:dyDescent="0.3">
      <c r="B26" s="2"/>
      <c r="C26" s="17"/>
      <c r="D26" s="17"/>
    </row>
    <row r="27" spans="2:7" ht="21.5" customHeight="1" x14ac:dyDescent="0.3">
      <c r="B27" s="23" t="s">
        <v>20</v>
      </c>
    </row>
    <row r="29" spans="2:7" ht="15.5" x14ac:dyDescent="0.35">
      <c r="B29" s="24" t="s">
        <v>94</v>
      </c>
      <c r="C29" s="21"/>
      <c r="D29" s="22"/>
    </row>
    <row r="30" spans="2:7" ht="15.5" x14ac:dyDescent="0.3">
      <c r="B30" s="24"/>
      <c r="C30" s="18"/>
      <c r="D30" s="19"/>
    </row>
    <row r="31" spans="2:7" ht="15.5" x14ac:dyDescent="0.35">
      <c r="B31" s="22"/>
      <c r="C31" s="22"/>
      <c r="D31" s="22"/>
    </row>
    <row r="32" spans="2:7" ht="15.5" x14ac:dyDescent="0.35">
      <c r="B32" s="22"/>
      <c r="C32" s="22"/>
      <c r="D32" s="22"/>
    </row>
    <row r="33" spans="2:7" x14ac:dyDescent="0.3">
      <c r="B33" s="2"/>
      <c r="C33" s="2"/>
      <c r="D33" s="2"/>
    </row>
    <row r="34" spans="2:7" x14ac:dyDescent="0.3">
      <c r="B34" s="2"/>
      <c r="C34" s="2"/>
      <c r="D34" s="2"/>
      <c r="E34" s="64"/>
      <c r="F34" s="64"/>
      <c r="G34" s="55"/>
    </row>
    <row r="35" spans="2:7" ht="14" customHeight="1" x14ac:dyDescent="0.3">
      <c r="B35" s="25" t="s">
        <v>21</v>
      </c>
      <c r="C35" s="2"/>
      <c r="D35" s="51"/>
      <c r="E35" s="65" t="s">
        <v>22</v>
      </c>
      <c r="F35" s="65"/>
      <c r="G35" s="49"/>
    </row>
    <row r="41" spans="2:7" ht="14.5" x14ac:dyDescent="0.35">
      <c r="B41" s="43" t="s">
        <v>28</v>
      </c>
      <c r="C41" s="43"/>
      <c r="D41" s="43"/>
    </row>
    <row r="42" spans="2:7" ht="14.5" x14ac:dyDescent="0.35">
      <c r="B42" s="43" t="s">
        <v>29</v>
      </c>
      <c r="C42" s="44" t="s">
        <v>27</v>
      </c>
      <c r="D42" s="45" t="s">
        <v>80</v>
      </c>
    </row>
    <row r="43" spans="2:7" ht="14.5" x14ac:dyDescent="0.35">
      <c r="B43" s="46" t="s">
        <v>30</v>
      </c>
      <c r="C43" s="46"/>
      <c r="D43" s="47" t="s">
        <v>27</v>
      </c>
    </row>
    <row r="44" spans="2:7" ht="14.5" x14ac:dyDescent="0.35">
      <c r="B44" s="46"/>
      <c r="C44" s="46"/>
      <c r="D44" s="48">
        <v>0.25251921416599998</v>
      </c>
    </row>
    <row r="45" spans="2:7" x14ac:dyDescent="0.3">
      <c r="B45" s="59" t="s">
        <v>31</v>
      </c>
      <c r="C45" s="61">
        <v>1067567.51</v>
      </c>
      <c r="D45" s="61">
        <f>C45*$D$44</f>
        <v>269581.30869435333</v>
      </c>
      <c r="E45" s="56"/>
    </row>
    <row r="46" spans="2:7" ht="15" customHeight="1" x14ac:dyDescent="0.3">
      <c r="B46" s="60" t="s">
        <v>32</v>
      </c>
      <c r="C46" s="62">
        <v>527641.61</v>
      </c>
      <c r="D46" s="62">
        <f t="shared" ref="D46:D102" si="3">C46*$D$44</f>
        <v>133239.64471848303</v>
      </c>
    </row>
    <row r="47" spans="2:7" ht="15" customHeight="1" x14ac:dyDescent="0.3">
      <c r="B47" s="60" t="s">
        <v>33</v>
      </c>
      <c r="C47" s="62">
        <v>84.11</v>
      </c>
      <c r="D47" s="62">
        <f t="shared" si="3"/>
        <v>21.239391103502257</v>
      </c>
    </row>
    <row r="48" spans="2:7" ht="15" customHeight="1" x14ac:dyDescent="0.3">
      <c r="B48" s="60" t="s">
        <v>34</v>
      </c>
      <c r="C48" s="62">
        <v>1559.27</v>
      </c>
      <c r="D48" s="62">
        <f t="shared" si="3"/>
        <v>393.74563507261877</v>
      </c>
    </row>
    <row r="49" spans="2:4" ht="15" customHeight="1" x14ac:dyDescent="0.3">
      <c r="B49" s="60" t="s">
        <v>35</v>
      </c>
      <c r="C49" s="62">
        <v>83746.559999999998</v>
      </c>
      <c r="D49" s="62">
        <f t="shared" si="3"/>
        <v>21147.615520305768</v>
      </c>
    </row>
    <row r="50" spans="2:4" ht="15" customHeight="1" x14ac:dyDescent="0.3">
      <c r="B50" s="60" t="s">
        <v>36</v>
      </c>
      <c r="C50" s="62">
        <v>122134.52</v>
      </c>
      <c r="D50" s="62">
        <f t="shared" si="3"/>
        <v>30841.313012941609</v>
      </c>
    </row>
    <row r="51" spans="2:4" ht="15" customHeight="1" x14ac:dyDescent="0.3">
      <c r="B51" s="60" t="s">
        <v>37</v>
      </c>
      <c r="C51" s="62">
        <v>0</v>
      </c>
      <c r="D51" s="62">
        <f t="shared" si="3"/>
        <v>0</v>
      </c>
    </row>
    <row r="52" spans="2:4" ht="15" customHeight="1" x14ac:dyDescent="0.3">
      <c r="B52" s="60" t="s">
        <v>81</v>
      </c>
      <c r="C52" s="62">
        <v>0</v>
      </c>
      <c r="D52" s="62">
        <f t="shared" si="3"/>
        <v>0</v>
      </c>
    </row>
    <row r="53" spans="2:4" ht="15" customHeight="1" x14ac:dyDescent="0.3">
      <c r="B53" s="60" t="s">
        <v>38</v>
      </c>
      <c r="C53" s="62">
        <v>16194.85</v>
      </c>
      <c r="D53" s="62">
        <f t="shared" si="3"/>
        <v>4089.510795536245</v>
      </c>
    </row>
    <row r="54" spans="2:4" ht="15" customHeight="1" x14ac:dyDescent="0.3">
      <c r="B54" s="60" t="s">
        <v>39</v>
      </c>
      <c r="C54" s="62">
        <v>0.01</v>
      </c>
      <c r="D54" s="62">
        <f t="shared" si="3"/>
        <v>2.52519214166E-3</v>
      </c>
    </row>
    <row r="55" spans="2:4" ht="15" customHeight="1" x14ac:dyDescent="0.3">
      <c r="B55" s="60" t="s">
        <v>40</v>
      </c>
      <c r="C55" s="62">
        <v>-652.1</v>
      </c>
      <c r="D55" s="62">
        <f t="shared" si="3"/>
        <v>-164.6677795576486</v>
      </c>
    </row>
    <row r="56" spans="2:4" ht="15" customHeight="1" x14ac:dyDescent="0.3">
      <c r="B56" s="60" t="s">
        <v>82</v>
      </c>
      <c r="C56" s="62">
        <v>0</v>
      </c>
      <c r="D56" s="62">
        <f t="shared" si="3"/>
        <v>0</v>
      </c>
    </row>
    <row r="57" spans="2:4" ht="15" customHeight="1" x14ac:dyDescent="0.3">
      <c r="B57" s="60" t="s">
        <v>41</v>
      </c>
      <c r="C57" s="62">
        <v>-790</v>
      </c>
      <c r="D57" s="62">
        <f t="shared" si="3"/>
        <v>-199.49017919113999</v>
      </c>
    </row>
    <row r="58" spans="2:4" ht="15" customHeight="1" x14ac:dyDescent="0.3">
      <c r="B58" s="60" t="s">
        <v>83</v>
      </c>
      <c r="C58" s="62">
        <v>0</v>
      </c>
      <c r="D58" s="62">
        <f t="shared" si="3"/>
        <v>0</v>
      </c>
    </row>
    <row r="59" spans="2:4" ht="15" customHeight="1" x14ac:dyDescent="0.3">
      <c r="B59" s="60" t="s">
        <v>42</v>
      </c>
      <c r="C59" s="62">
        <v>308616.69</v>
      </c>
      <c r="D59" s="62">
        <f t="shared" si="3"/>
        <v>77931.644037312028</v>
      </c>
    </row>
    <row r="60" spans="2:4" ht="15" customHeight="1" x14ac:dyDescent="0.3">
      <c r="B60" s="60" t="s">
        <v>84</v>
      </c>
      <c r="C60" s="62">
        <v>0</v>
      </c>
      <c r="D60" s="62">
        <f t="shared" si="3"/>
        <v>0</v>
      </c>
    </row>
    <row r="61" spans="2:4" ht="15" customHeight="1" x14ac:dyDescent="0.3">
      <c r="B61" s="60" t="s">
        <v>43</v>
      </c>
      <c r="C61" s="62">
        <v>9031.99</v>
      </c>
      <c r="D61" s="62">
        <f t="shared" si="3"/>
        <v>2280.7510171551703</v>
      </c>
    </row>
    <row r="62" spans="2:4" ht="23.5" x14ac:dyDescent="0.3">
      <c r="B62" s="60" t="s">
        <v>85</v>
      </c>
      <c r="C62" s="62">
        <v>0</v>
      </c>
      <c r="D62" s="62">
        <f t="shared" si="3"/>
        <v>0</v>
      </c>
    </row>
    <row r="63" spans="2:4" ht="15" customHeight="1" x14ac:dyDescent="0.35">
      <c r="B63" s="59" t="s">
        <v>44</v>
      </c>
      <c r="C63" s="63">
        <f>C64</f>
        <v>111920.74</v>
      </c>
      <c r="D63" s="61">
        <f t="shared" si="3"/>
        <v>28262.137313677202</v>
      </c>
    </row>
    <row r="64" spans="2:4" x14ac:dyDescent="0.3">
      <c r="B64" s="60" t="s">
        <v>45</v>
      </c>
      <c r="C64" s="62">
        <v>111920.74</v>
      </c>
      <c r="D64" s="62">
        <f t="shared" si="3"/>
        <v>28262.137313677202</v>
      </c>
    </row>
    <row r="65" spans="2:4" ht="15" customHeight="1" x14ac:dyDescent="0.35">
      <c r="B65" s="59" t="s">
        <v>86</v>
      </c>
      <c r="C65" s="63">
        <f>C66</f>
        <v>1792.8700000000008</v>
      </c>
      <c r="D65" s="61">
        <f t="shared" si="3"/>
        <v>452.7341235017966</v>
      </c>
    </row>
    <row r="66" spans="2:4" ht="15" customHeight="1" x14ac:dyDescent="0.3">
      <c r="B66" s="60" t="s">
        <v>87</v>
      </c>
      <c r="C66" s="62">
        <v>1792.8700000000008</v>
      </c>
      <c r="D66" s="62">
        <f t="shared" si="3"/>
        <v>452.7341235017966</v>
      </c>
    </row>
    <row r="67" spans="2:4" ht="14.5" x14ac:dyDescent="0.35">
      <c r="B67" s="59" t="s">
        <v>46</v>
      </c>
      <c r="C67" s="63">
        <f>SUM(C69:C86)</f>
        <v>445873.25</v>
      </c>
      <c r="D67" s="61">
        <f t="shared" si="3"/>
        <v>112591.56270764045</v>
      </c>
    </row>
    <row r="68" spans="2:4" ht="14.5" x14ac:dyDescent="0.35">
      <c r="B68" s="59" t="s">
        <v>47</v>
      </c>
      <c r="C68" s="63">
        <f>C67</f>
        <v>445873.25</v>
      </c>
      <c r="D68" s="61">
        <f t="shared" si="3"/>
        <v>112591.56270764045</v>
      </c>
    </row>
    <row r="69" spans="2:4" ht="15" customHeight="1" x14ac:dyDescent="0.3">
      <c r="B69" s="60" t="s">
        <v>48</v>
      </c>
      <c r="C69" s="62">
        <v>196907.25000000003</v>
      </c>
      <c r="D69" s="62">
        <f t="shared" si="3"/>
        <v>49722.864033588106</v>
      </c>
    </row>
    <row r="70" spans="2:4" ht="15" customHeight="1" x14ac:dyDescent="0.3">
      <c r="B70" s="60" t="s">
        <v>49</v>
      </c>
      <c r="C70" s="62">
        <v>0</v>
      </c>
      <c r="D70" s="62">
        <f t="shared" si="3"/>
        <v>0</v>
      </c>
    </row>
    <row r="71" spans="2:4" ht="15" customHeight="1" x14ac:dyDescent="0.3">
      <c r="B71" s="60" t="s">
        <v>71</v>
      </c>
      <c r="C71" s="62">
        <v>1681.78</v>
      </c>
      <c r="D71" s="62">
        <f t="shared" si="3"/>
        <v>424.68176400009543</v>
      </c>
    </row>
    <row r="72" spans="2:4" ht="15" customHeight="1" x14ac:dyDescent="0.3">
      <c r="B72" s="60" t="s">
        <v>50</v>
      </c>
      <c r="C72" s="62">
        <v>35880</v>
      </c>
      <c r="D72" s="62">
        <f t="shared" si="3"/>
        <v>9060.3894042760803</v>
      </c>
    </row>
    <row r="73" spans="2:4" ht="15" customHeight="1" x14ac:dyDescent="0.3">
      <c r="B73" s="60" t="s">
        <v>51</v>
      </c>
      <c r="C73" s="62">
        <v>147309.59999999998</v>
      </c>
      <c r="D73" s="62">
        <f t="shared" si="3"/>
        <v>37198.504431107787</v>
      </c>
    </row>
    <row r="74" spans="2:4" ht="15" customHeight="1" x14ac:dyDescent="0.3">
      <c r="B74" s="60" t="s">
        <v>52</v>
      </c>
      <c r="C74" s="62">
        <v>-2730.01</v>
      </c>
      <c r="D74" s="62">
        <f t="shared" si="3"/>
        <v>-689.37997986532162</v>
      </c>
    </row>
    <row r="75" spans="2:4" ht="15" customHeight="1" x14ac:dyDescent="0.3">
      <c r="B75" s="60" t="s">
        <v>53</v>
      </c>
      <c r="C75" s="62">
        <v>1229.7</v>
      </c>
      <c r="D75" s="62">
        <f t="shared" si="3"/>
        <v>310.5228776599302</v>
      </c>
    </row>
    <row r="76" spans="2:4" ht="15" customHeight="1" x14ac:dyDescent="0.3">
      <c r="B76" s="60" t="s">
        <v>54</v>
      </c>
      <c r="C76" s="62">
        <v>-128</v>
      </c>
      <c r="D76" s="62">
        <f t="shared" si="3"/>
        <v>-32.322459413247998</v>
      </c>
    </row>
    <row r="77" spans="2:4" ht="15" customHeight="1" x14ac:dyDescent="0.3">
      <c r="B77" s="60" t="s">
        <v>72</v>
      </c>
      <c r="C77" s="62">
        <v>61020</v>
      </c>
      <c r="D77" s="62">
        <f t="shared" si="3"/>
        <v>15408.722448409319</v>
      </c>
    </row>
    <row r="78" spans="2:4" ht="15" customHeight="1" x14ac:dyDescent="0.3">
      <c r="B78" s="60" t="s">
        <v>55</v>
      </c>
      <c r="C78" s="62">
        <v>0</v>
      </c>
      <c r="D78" s="62">
        <f t="shared" si="3"/>
        <v>0</v>
      </c>
    </row>
    <row r="79" spans="2:4" ht="15" customHeight="1" x14ac:dyDescent="0.3">
      <c r="B79" s="60" t="s">
        <v>77</v>
      </c>
      <c r="C79" s="62">
        <v>0</v>
      </c>
      <c r="D79" s="62">
        <f t="shared" si="3"/>
        <v>0</v>
      </c>
    </row>
    <row r="80" spans="2:4" ht="15" customHeight="1" x14ac:dyDescent="0.3">
      <c r="B80" s="60" t="s">
        <v>56</v>
      </c>
      <c r="C80" s="62">
        <v>242</v>
      </c>
      <c r="D80" s="62">
        <f t="shared" si="3"/>
        <v>61.109649828171996</v>
      </c>
    </row>
    <row r="81" spans="2:4" ht="15" customHeight="1" x14ac:dyDescent="0.3">
      <c r="B81" s="60" t="s">
        <v>73</v>
      </c>
      <c r="C81" s="62">
        <v>0</v>
      </c>
      <c r="D81" s="62">
        <f t="shared" si="3"/>
        <v>0</v>
      </c>
    </row>
    <row r="82" spans="2:4" ht="15" customHeight="1" x14ac:dyDescent="0.3">
      <c r="B82" s="60" t="s">
        <v>57</v>
      </c>
      <c r="C82" s="62">
        <v>11203.76</v>
      </c>
      <c r="D82" s="62">
        <f t="shared" si="3"/>
        <v>2829.1646709044639</v>
      </c>
    </row>
    <row r="83" spans="2:4" ht="23.5" x14ac:dyDescent="0.3">
      <c r="B83" s="60" t="s">
        <v>58</v>
      </c>
      <c r="C83" s="62">
        <v>-4205.6299999999992</v>
      </c>
      <c r="D83" s="62">
        <f t="shared" si="3"/>
        <v>-1062.0023826729544</v>
      </c>
    </row>
    <row r="84" spans="2:4" ht="15" customHeight="1" x14ac:dyDescent="0.3">
      <c r="B84" s="60" t="s">
        <v>59</v>
      </c>
      <c r="C84" s="62">
        <v>0</v>
      </c>
      <c r="D84" s="62">
        <f t="shared" si="3"/>
        <v>0</v>
      </c>
    </row>
    <row r="85" spans="2:4" ht="15" customHeight="1" x14ac:dyDescent="0.3">
      <c r="B85" s="60" t="s">
        <v>88</v>
      </c>
      <c r="C85" s="62">
        <v>0</v>
      </c>
      <c r="D85" s="62">
        <f t="shared" si="3"/>
        <v>0</v>
      </c>
    </row>
    <row r="86" spans="2:4" x14ac:dyDescent="0.3">
      <c r="B86" s="60" t="s">
        <v>60</v>
      </c>
      <c r="C86" s="62">
        <v>-2537.1999999999998</v>
      </c>
      <c r="D86" s="62">
        <f t="shared" si="3"/>
        <v>-640.69175018197507</v>
      </c>
    </row>
    <row r="87" spans="2:4" ht="14.5" x14ac:dyDescent="0.35">
      <c r="B87" s="59" t="s">
        <v>89</v>
      </c>
      <c r="C87" s="63">
        <f>C88</f>
        <v>-29802</v>
      </c>
      <c r="D87" s="61">
        <f t="shared" si="3"/>
        <v>-7525.5776205751317</v>
      </c>
    </row>
    <row r="88" spans="2:4" ht="15" customHeight="1" x14ac:dyDescent="0.3">
      <c r="B88" s="60" t="s">
        <v>61</v>
      </c>
      <c r="C88" s="62">
        <v>-29802</v>
      </c>
      <c r="D88" s="62">
        <f t="shared" si="3"/>
        <v>-7525.5776205751317</v>
      </c>
    </row>
    <row r="89" spans="2:4" ht="15" customHeight="1" x14ac:dyDescent="0.35">
      <c r="B89" s="59" t="s">
        <v>90</v>
      </c>
      <c r="C89" s="63">
        <v>0</v>
      </c>
      <c r="D89" s="61">
        <f t="shared" si="3"/>
        <v>0</v>
      </c>
    </row>
    <row r="90" spans="2:4" ht="15" customHeight="1" x14ac:dyDescent="0.35">
      <c r="B90" s="59" t="s">
        <v>91</v>
      </c>
      <c r="C90" s="63">
        <v>0</v>
      </c>
      <c r="D90" s="61">
        <f t="shared" si="3"/>
        <v>0</v>
      </c>
    </row>
    <row r="91" spans="2:4" ht="15" customHeight="1" x14ac:dyDescent="0.3">
      <c r="B91" s="60" t="s">
        <v>92</v>
      </c>
      <c r="C91" s="62">
        <v>0</v>
      </c>
      <c r="D91" s="62">
        <f t="shared" si="3"/>
        <v>0</v>
      </c>
    </row>
    <row r="92" spans="2:4" ht="15" customHeight="1" x14ac:dyDescent="0.35">
      <c r="B92" s="59" t="s">
        <v>62</v>
      </c>
      <c r="C92" s="63">
        <f>SUM(C94:C97)</f>
        <v>40897.020000000004</v>
      </c>
      <c r="D92" s="61">
        <f t="shared" si="3"/>
        <v>10327.283352131186</v>
      </c>
    </row>
    <row r="93" spans="2:4" ht="14.5" x14ac:dyDescent="0.35">
      <c r="B93" s="59" t="s">
        <v>62</v>
      </c>
      <c r="C93" s="63">
        <f>C92</f>
        <v>40897.020000000004</v>
      </c>
      <c r="D93" s="61">
        <f t="shared" si="3"/>
        <v>10327.283352131186</v>
      </c>
    </row>
    <row r="94" spans="2:4" ht="15" customHeight="1" x14ac:dyDescent="0.3">
      <c r="B94" s="60" t="s">
        <v>63</v>
      </c>
      <c r="C94" s="62">
        <v>29268.400000000001</v>
      </c>
      <c r="D94" s="62">
        <f t="shared" si="3"/>
        <v>7390.8333678961544</v>
      </c>
    </row>
    <row r="95" spans="2:4" ht="15" customHeight="1" x14ac:dyDescent="0.3">
      <c r="B95" s="60" t="s">
        <v>64</v>
      </c>
      <c r="C95" s="62">
        <v>1879.1899999999998</v>
      </c>
      <c r="D95" s="62">
        <f t="shared" si="3"/>
        <v>474.53158206860547</v>
      </c>
    </row>
    <row r="96" spans="2:4" ht="15" customHeight="1" x14ac:dyDescent="0.3">
      <c r="B96" s="60" t="s">
        <v>65</v>
      </c>
      <c r="C96" s="62">
        <v>-6772.98</v>
      </c>
      <c r="D96" s="62">
        <f t="shared" si="3"/>
        <v>-1710.3075871620345</v>
      </c>
    </row>
    <row r="97" spans="2:4" x14ac:dyDescent="0.3">
      <c r="B97" s="60" t="s">
        <v>66</v>
      </c>
      <c r="C97" s="62">
        <v>16522.410000000003</v>
      </c>
      <c r="D97" s="62">
        <f t="shared" si="3"/>
        <v>4172.2259893284609</v>
      </c>
    </row>
    <row r="98" spans="2:4" ht="15" customHeight="1" x14ac:dyDescent="0.3">
      <c r="B98" s="59" t="s">
        <v>67</v>
      </c>
      <c r="C98" s="61">
        <v>0</v>
      </c>
      <c r="D98" s="61">
        <f t="shared" si="3"/>
        <v>0</v>
      </c>
    </row>
    <row r="99" spans="2:4" x14ac:dyDescent="0.3">
      <c r="B99" s="59" t="s">
        <v>67</v>
      </c>
      <c r="C99" s="61">
        <v>0</v>
      </c>
      <c r="D99" s="61">
        <f t="shared" si="3"/>
        <v>0</v>
      </c>
    </row>
    <row r="100" spans="2:4" x14ac:dyDescent="0.3">
      <c r="B100" s="60" t="s">
        <v>68</v>
      </c>
      <c r="C100" s="62">
        <v>0</v>
      </c>
      <c r="D100" s="62">
        <f t="shared" si="3"/>
        <v>0</v>
      </c>
    </row>
    <row r="101" spans="2:4" x14ac:dyDescent="0.3">
      <c r="B101" s="60" t="s">
        <v>69</v>
      </c>
      <c r="C101" s="62">
        <v>0</v>
      </c>
      <c r="D101" s="62">
        <f t="shared" si="3"/>
        <v>0</v>
      </c>
    </row>
    <row r="102" spans="2:4" x14ac:dyDescent="0.3">
      <c r="B102" s="60" t="s">
        <v>78</v>
      </c>
      <c r="C102" s="62">
        <v>0</v>
      </c>
      <c r="D102" s="62">
        <f t="shared" si="3"/>
        <v>0</v>
      </c>
    </row>
    <row r="103" spans="2:4" ht="14.5" x14ac:dyDescent="0.35">
      <c r="B103" s="58" t="s">
        <v>70</v>
      </c>
      <c r="C103" s="61">
        <f>C45+C63+C65+C67+C87+C89+C92+C98</f>
        <v>1638249.3900000001</v>
      </c>
      <c r="D103" s="61">
        <f>C103*D44</f>
        <v>413689.44857072888</v>
      </c>
    </row>
  </sheetData>
  <mergeCells count="7">
    <mergeCell ref="E34:F34"/>
    <mergeCell ref="E35:F35"/>
    <mergeCell ref="B2:E2"/>
    <mergeCell ref="B4:E4"/>
    <mergeCell ref="C14:D14"/>
    <mergeCell ref="C15:D15"/>
    <mergeCell ref="C18:D18"/>
  </mergeCells>
  <pageMargins left="0.511811024" right="0.511811024" top="0.78740157499999996" bottom="0.78740157499999996" header="0.31496062000000002" footer="0.31496062000000002"/>
  <pageSetup paperSize="9" scale="62" orientation="portrait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</vt:lpstr>
      <vt:lpstr>CRER!Area_de_impressao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2024-12-19T13:57:47Z</cp:lastPrinted>
  <dcterms:created xsi:type="dcterms:W3CDTF">2021-11-17T19:16:09Z</dcterms:created>
  <dcterms:modified xsi:type="dcterms:W3CDTF">2024-12-24T13:11:56Z</dcterms:modified>
</cp:coreProperties>
</file>