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2\RETIFICADOS HDS\Portifolios HDS - Editaveis\"/>
    </mc:Choice>
  </mc:AlternateContent>
  <xr:revisionPtr revIDLastSave="0" documentId="13_ncr:1_{D369018C-5D4F-4FF2-BE28-6D1E84E5D58C}" xr6:coauthVersionLast="47" xr6:coauthVersionMax="47" xr10:uidLastSave="{00000000-0000-0000-0000-000000000000}"/>
  <bookViews>
    <workbookView xWindow="28680" yWindow="-120" windowWidth="24240" windowHeight="13290" tabRatio="500" firstSheet="2" activeTab="3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7" r:id="rId4"/>
  </sheets>
  <definedNames>
    <definedName name="_xlnm.Print_Area" localSheetId="3">'Indicad. Desemp'!$A$1:$C$65</definedName>
    <definedName name="_xlnm.Print_Area" localSheetId="2">'Indicad. Produção'!$B$1:$I$110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C27" i="7"/>
  <c r="C48" i="7" l="1"/>
  <c r="C43" i="7"/>
  <c r="C39" i="7"/>
  <c r="C31" i="7"/>
  <c r="C22" i="7"/>
  <c r="C18" i="7"/>
  <c r="C14" i="7"/>
  <c r="C6" i="7"/>
  <c r="H27" i="4"/>
  <c r="H29" i="4" s="1"/>
  <c r="H88" i="4"/>
  <c r="I29" i="4"/>
  <c r="H28" i="4"/>
  <c r="H89" i="4"/>
  <c r="H90" i="4"/>
  <c r="H91" i="4"/>
  <c r="F92" i="4"/>
  <c r="D92" i="4"/>
  <c r="H77" i="4"/>
  <c r="H72" i="4"/>
  <c r="H92" i="4" l="1"/>
  <c r="H56" i="4" l="1"/>
  <c r="H57" i="4"/>
  <c r="H58" i="4"/>
  <c r="H59" i="4"/>
  <c r="H60" i="4"/>
  <c r="H61" i="4"/>
  <c r="H62" i="4"/>
  <c r="H55" i="4"/>
  <c r="H48" i="4"/>
  <c r="H46" i="4"/>
  <c r="H49" i="4"/>
  <c r="H40" i="4"/>
  <c r="H41" i="4"/>
  <c r="H42" i="4"/>
  <c r="H43" i="4"/>
  <c r="H44" i="4"/>
  <c r="H45" i="4"/>
  <c r="H47" i="4"/>
  <c r="H50" i="4"/>
  <c r="H39" i="4"/>
  <c r="D19" i="4"/>
  <c r="H8" i="4"/>
  <c r="H23" i="4"/>
  <c r="H63" i="4" l="1"/>
  <c r="H51" i="4"/>
  <c r="F29" i="4"/>
  <c r="D29" i="4"/>
  <c r="C29" i="4"/>
  <c r="D63" i="4" l="1"/>
  <c r="F63" i="4"/>
  <c r="D51" i="4"/>
  <c r="F51" i="4"/>
  <c r="F19" i="4"/>
  <c r="H15" i="4"/>
  <c r="H16" i="4"/>
  <c r="H17" i="4"/>
  <c r="H18" i="4"/>
  <c r="H14" i="4"/>
  <c r="D10" i="4"/>
  <c r="F10" i="4"/>
  <c r="H9" i="4"/>
  <c r="H10" i="4" s="1"/>
  <c r="H19" i="4" l="1"/>
  <c r="C19" i="4"/>
  <c r="C10" i="4" l="1"/>
  <c r="C51" i="4" l="1"/>
  <c r="C63" i="4"/>
</calcChain>
</file>

<file path=xl/sharedStrings.xml><?xml version="1.0" encoding="utf-8"?>
<sst xmlns="http://schemas.openxmlformats.org/spreadsheetml/2006/main" count="396" uniqueCount="184">
  <si>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</si>
  <si>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</si>
  <si>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</si>
  <si>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</si>
  <si>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</si>
  <si>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</si>
  <si>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</si>
  <si>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</si>
  <si>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</si>
  <si>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</si>
  <si>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</si>
  <si>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</si>
  <si>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</si>
  <si>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</si>
  <si>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</si>
  <si>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</si>
  <si>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</si>
  <si>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</si>
  <si>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</si>
  <si>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</si>
  <si>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</si>
  <si>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</si>
  <si>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</si>
  <si>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</si>
  <si>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</si>
  <si>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</si>
  <si>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</si>
  <si>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</si>
  <si>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</si>
  <si>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</si>
  <si>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</si>
  <si>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</si>
  <si>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</si>
  <si>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</si>
  <si>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</si>
  <si>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</si>
  <si>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</si>
  <si>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</si>
  <si>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</si>
  <si>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</si>
  <si>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</si>
  <si>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</si>
  <si>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</si>
  <si>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</si>
  <si>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</si>
  <si>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</si>
  <si>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</si>
  <si>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</si>
  <si>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</si>
  <si>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</si>
  <si>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</si>
  <si>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</si>
  <si>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</si>
  <si>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</si>
  <si>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</si>
  <si>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</si>
  <si>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</si>
  <si>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</si>
  <si>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</si>
  <si>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</si>
  <si>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</si>
  <si>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</si>
  <si>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</si>
  <si>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</si>
  <si>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</si>
  <si>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</si>
  <si>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</si>
  <si>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</si>
  <si>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</si>
  <si>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</si>
  <si>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</si>
  <si>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</si>
  <si>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</si>
  <si>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</si>
  <si>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</si>
  <si>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</si>
  <si>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</si>
  <si>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</si>
  <si>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</si>
  <si>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</si>
  <si>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Meta mensal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</si>
  <si>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</si>
  <si>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</si>
  <si>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</si>
  <si>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</si>
  <si>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</si>
  <si>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</si>
  <si>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</si>
  <si>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</si>
  <si>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</si>
  <si>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</si>
  <si>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</si>
  <si>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</si>
  <si>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</si>
  <si>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</si>
  <si>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</si>
  <si>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</si>
  <si>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</si>
  <si>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</si>
  <si>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</si>
  <si>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Serviço social</t>
  </si>
  <si>
    <t>Reumatologia</t>
  </si>
  <si>
    <t>Longa Permanência - Diárias</t>
  </si>
  <si>
    <t>Coleta para Biópsia</t>
  </si>
  <si>
    <t>Doppler - Membros Superiores, Inferiores e Carótidas</t>
  </si>
  <si>
    <t>Internação Hospitalares (OFERTAS)</t>
  </si>
  <si>
    <t>Endocrionologia</t>
  </si>
  <si>
    <t>Pneumologia</t>
  </si>
  <si>
    <t xml:space="preserve">Serviço de Atenção Domiciliar </t>
  </si>
  <si>
    <t>Hospital Estadual de Dermatologia Sanitária Colônia Santa Marta (HDS)</t>
  </si>
  <si>
    <t>Regulação (Externo)</t>
  </si>
  <si>
    <t>Pacientes Atendidos</t>
  </si>
  <si>
    <t>Ortopedia e Traumatologia</t>
  </si>
  <si>
    <t>Atendimentos Odontológicos - Procedimentos</t>
  </si>
  <si>
    <t>Neurologia</t>
  </si>
  <si>
    <t>Clínica Médica</t>
  </si>
  <si>
    <t>Indicadores de desempenho</t>
  </si>
  <si>
    <t>01. Taxa de Ocupação Hospitalar</t>
  </si>
  <si>
    <t>Total de Pacientes-dia</t>
  </si>
  <si>
    <t>Total de leitos operacionais-dia do período</t>
  </si>
  <si>
    <t>02. Percentual de Ocorrência de Glosas no SIH - DATASUS ¹</t>
  </si>
  <si>
    <t>≤ 7%</t>
  </si>
  <si>
    <t>Total de procedimentos rejeitados no SIH</t>
  </si>
  <si>
    <t>Indisponível para o período</t>
  </si>
  <si>
    <t>Informação ainda não disponível pela SES</t>
  </si>
  <si>
    <t>Total de procedimentos apresentados no SIH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</si>
  <si>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</si>
  <si>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</si>
  <si>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</si>
  <si>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</si>
  <si>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</si>
  <si>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</si>
  <si>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02. Percentual de Ocorrência de Glosas no SIH - DATASUS</t>
  </si>
  <si>
    <t>NOTA EXPLICATIVA:</t>
  </si>
  <si>
    <t>-</t>
  </si>
  <si>
    <t>1° a 30/09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</si>
  <si>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SETEMBRO/2024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SETEMBRO/2024 será apresentada no Portfólio de </t>
    </r>
    <r>
      <rPr>
        <b/>
        <sz val="12"/>
        <color rgb="FF000000"/>
        <rFont val="Arial"/>
        <family val="2"/>
      </rPr>
      <t>OUTUBRO/2024.</t>
    </r>
  </si>
  <si>
    <t>AGOSTO/2024</t>
  </si>
  <si>
    <t>1º a 27/09/2024</t>
  </si>
  <si>
    <t>28 a 30/09/2024</t>
  </si>
  <si>
    <t>INDICADORES E METAS DE PRODUÇÃO - SETEMBRO/2024 
11° TERMO ADITIVO</t>
  </si>
  <si>
    <t>Atendimentos Odontológicos - Consultas
(Pediatria, Endodontia e PNE)</t>
  </si>
  <si>
    <t xml:space="preserve">Terapias Especializadas </t>
  </si>
  <si>
    <t>Não possui meta contratada, porém, deve ser informado à SES mensalmente.</t>
  </si>
  <si>
    <t>Sessões Especializadas (exceto Educação Física)</t>
  </si>
  <si>
    <t>Curativos de Feridas Crônicas e Queimaduras - Procedimentos</t>
  </si>
  <si>
    <t>Serviço de Apoio Diagnóstico e Terapêutico
SADT Interno - Internação (REALIZADOS)</t>
  </si>
  <si>
    <t>Serviço de Apoio Diagnóstico e Terapêutico
SADT Interno - Ambulatório (REALIZADOS)</t>
  </si>
  <si>
    <t>Anatomia Patológica</t>
  </si>
  <si>
    <t>Doppler</t>
  </si>
  <si>
    <t>Ultrassonografia</t>
  </si>
  <si>
    <t>Realizados</t>
  </si>
  <si>
    <t>Análises Clínicas - Internação</t>
  </si>
  <si>
    <t>Total de
Ofertas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</si>
  <si>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</si>
  <si>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</si>
  <si>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</si>
  <si>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</si>
  <si>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</si>
  <si>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</si>
  <si>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06. Taxa de Acurácia de Estoque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</si>
  <si>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</si>
  <si>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</si>
  <si>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</si>
  <si>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</si>
  <si>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</si>
  <si>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Valor Financeiro da perda de medicamentos padronizados por validade expirada (R$)</t>
  </si>
  <si>
    <t>Valor Financeiro da perda de medicamentos inventariado no período (R$)</t>
  </si>
  <si>
    <t>08. Taxa de Aceitabilidade das intervenções farmacêuticas</t>
  </si>
  <si>
    <t>N° absoluto de intervenções registradas</t>
  </si>
  <si>
    <t>N° de intervenções aceitas</t>
  </si>
  <si>
    <t>09. Percentual de Pacientes desospitalizados encaminhados para a rede de atenção</t>
  </si>
  <si>
    <t>N° de pacientes desospitalizados encaminhados para a rede de atenção do município de residência</t>
  </si>
  <si>
    <t>Total de Pacientes que receberam alta hospitalar</t>
  </si>
  <si>
    <t>10. Taxa de Readmissão Hospitalar de pacientes assistidos pelo Serviço de Atenção Domiciliar (SAD)</t>
  </si>
  <si>
    <t>≤ 10%</t>
  </si>
  <si>
    <t>N° de pacientes assistidos pelo SAD readmitidos em unidade hospitalar</t>
  </si>
  <si>
    <t>Total de Pacientes assistidos pelo SAD</t>
  </si>
  <si>
    <t>INDICADORES DE DESEMPENHO - SETEMBRO/2024 
11° TERMO ADITIVO</t>
  </si>
  <si>
    <t>Exames Oftalmológicos</t>
  </si>
  <si>
    <t>NOTA EXPLICATIVA: ¹
- SADT Externo Ofertado para REGULAÇÃO, refere-se as vagas ofertadas para o Complexo Regulador do Estado de Goiás.</t>
  </si>
  <si>
    <t>Serviço de Apoio Diagnóstico e Terapêutico Externo (OFERTAS) ¹</t>
  </si>
  <si>
    <t>Diretor Administrativo e Financeiro</t>
  </si>
  <si>
    <t>André Alves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</si>
</sst>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35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1.5"/>
      <color rgb="FF000000"/>
      <name val="Arial"/>
      <family val="2"/>
    </font>
    <font>
      <b/>
      <sz val="12"/>
      <name val="Arial"/>
      <family val="2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.5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0" fontId="17" fillId="0" borderId="0"/>
    <xf numFmtId="0" fontId="17" fillId="0" borderId="0"/>
    <xf numFmtId="0" fontId="18" fillId="0" borderId="0" applyNumberFormat="0" applyBorder="0" applyProtection="0"/>
    <xf numFmtId="0" fontId="19" fillId="7" borderId="0" applyNumberFormat="0" applyBorder="0" applyProtection="0"/>
    <xf numFmtId="0" fontId="19" fillId="8" borderId="0" applyNumberFormat="0" applyBorder="0" applyProtection="0"/>
    <xf numFmtId="0" fontId="17" fillId="9" borderId="0" applyNumberFormat="0" applyFont="0" applyBorder="0" applyProtection="0"/>
    <xf numFmtId="0" fontId="20" fillId="10" borderId="0" applyNumberFormat="0" applyBorder="0" applyProtection="0"/>
    <xf numFmtId="0" fontId="21" fillId="11" borderId="0" applyNumberFormat="0" applyBorder="0" applyProtection="0"/>
    <xf numFmtId="0" fontId="22" fillId="0" borderId="0" applyNumberFormat="0" applyBorder="0" applyProtection="0"/>
    <xf numFmtId="0" fontId="23" fillId="12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7" fillId="0" borderId="0" applyNumberFormat="0" applyBorder="0" applyProtection="0"/>
    <xf numFmtId="0" fontId="26" fillId="0" borderId="0" applyNumberFormat="0" applyBorder="0" applyProtection="0"/>
    <xf numFmtId="0" fontId="27" fillId="13" borderId="0" applyNumberFormat="0" applyBorder="0" applyProtection="0"/>
    <xf numFmtId="0" fontId="28" fillId="13" borderId="9" applyNumberFormat="0" applyProtection="0"/>
    <xf numFmtId="0" fontId="29" fillId="0" borderId="0" applyNumberForma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20" fillId="0" borderId="0" applyNumberFormat="0" applyBorder="0" applyProtection="0"/>
    <xf numFmtId="9" fontId="17" fillId="0" borderId="0" applyFont="0" applyFill="0" applyBorder="0" applyAlignment="0" applyProtection="0"/>
  </cellStyleXfs>
  <cellXfs count="19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15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horizontal="center" vertical="top" wrapText="1"/>
    </xf>
    <xf numFmtId="0" fontId="10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10" fillId="5" borderId="0" xfId="1" applyFont="1" applyFill="1" applyAlignment="1">
      <alignment vertical="center"/>
    </xf>
    <xf numFmtId="0" fontId="30" fillId="5" borderId="0" xfId="1" applyFont="1" applyFill="1" applyAlignment="1">
      <alignment vertical="center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3" fontId="31" fillId="6" borderId="1" xfId="0" applyNumberFormat="1" applyFont="1" applyFill="1" applyBorder="1" applyAlignment="1">
      <alignment horizontal="center" vertical="center" wrapText="1"/>
    </xf>
    <xf numFmtId="0" fontId="17" fillId="0" borderId="0" xfId="1"/>
    <xf numFmtId="0" fontId="2" fillId="14" borderId="1" xfId="1" applyFont="1" applyFill="1" applyBorder="1" applyAlignment="1">
      <alignment horizontal="center" vertical="center" wrapText="1"/>
    </xf>
    <xf numFmtId="0" fontId="11" fillId="14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left" vertical="center" wrapText="1"/>
    </xf>
    <xf numFmtId="0" fontId="2" fillId="16" borderId="1" xfId="1" applyFont="1" applyFill="1" applyBorder="1" applyAlignment="1">
      <alignment horizontal="center" vertical="center"/>
    </xf>
    <xf numFmtId="0" fontId="32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justify" vertical="center" wrapText="1"/>
    </xf>
    <xf numFmtId="49" fontId="2" fillId="16" borderId="1" xfId="1" applyNumberFormat="1" applyFont="1" applyFill="1" applyBorder="1" applyAlignment="1">
      <alignment horizontal="center" vertical="center" wrapText="1"/>
    </xf>
    <xf numFmtId="0" fontId="32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9" fontId="1" fillId="5" borderId="0" xfId="21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0" fontId="17" fillId="5" borderId="0" xfId="1" applyFill="1"/>
    <xf numFmtId="10" fontId="10" fillId="5" borderId="0" xfId="21" applyNumberFormat="1" applyFont="1" applyFill="1" applyBorder="1" applyAlignment="1">
      <alignment horizontal="center" vertical="center" wrapText="1"/>
    </xf>
    <xf numFmtId="0" fontId="30" fillId="5" borderId="0" xfId="1" applyFont="1" applyFill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7" fillId="0" borderId="0" xfId="1" applyAlignment="1">
      <alignment horizontal="center"/>
    </xf>
    <xf numFmtId="0" fontId="32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10" fillId="5" borderId="0" xfId="1" applyNumberFormat="1" applyFont="1" applyFill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/>
    </xf>
    <xf numFmtId="0" fontId="32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10" fontId="1" fillId="5" borderId="0" xfId="1" applyNumberFormat="1" applyFont="1" applyFill="1" applyAlignment="1">
      <alignment horizontal="center" vertical="center" wrapText="1"/>
    </xf>
    <xf numFmtId="166" fontId="1" fillId="5" borderId="1" xfId="1" applyNumberFormat="1" applyFont="1" applyFill="1" applyBorder="1" applyAlignment="1">
      <alignment horizontal="center" vertical="center"/>
    </xf>
    <xf numFmtId="1" fontId="1" fillId="5" borderId="1" xfId="1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34" fillId="5" borderId="0" xfId="1" applyFont="1" applyFill="1" applyAlignment="1">
      <alignment horizontal="center" vertical="center" wrapText="1"/>
    </xf>
    <xf numFmtId="0" fontId="34" fillId="5" borderId="0" xfId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164" fontId="2" fillId="14" borderId="1" xfId="0" applyNumberFormat="1" applyFont="1" applyFill="1" applyBorder="1" applyAlignment="1">
      <alignment horizontal="center" vertical="center" wrapText="1"/>
    </xf>
    <xf numFmtId="49" fontId="2" fillId="14" borderId="10" xfId="0" applyNumberFormat="1" applyFont="1" applyFill="1" applyBorder="1" applyAlignment="1">
      <alignment horizontal="center" vertical="center" wrapText="1"/>
    </xf>
    <xf numFmtId="49" fontId="2" fillId="14" borderId="12" xfId="0" applyNumberFormat="1" applyFont="1" applyFill="1" applyBorder="1" applyAlignment="1">
      <alignment horizontal="center" vertical="center" wrapText="1"/>
    </xf>
    <xf numFmtId="49" fontId="2" fillId="14" borderId="11" xfId="0" applyNumberFormat="1" applyFont="1" applyFill="1" applyBorder="1" applyAlignment="1">
      <alignment horizontal="center" vertical="center" wrapText="1"/>
    </xf>
    <xf numFmtId="49" fontId="2" fillId="14" borderId="13" xfId="0" applyNumberFormat="1" applyFont="1" applyFill="1" applyBorder="1" applyAlignment="1">
      <alignment horizontal="center" vertical="center" wrapText="1"/>
    </xf>
    <xf numFmtId="164" fontId="2" fillId="14" borderId="10" xfId="0" applyNumberFormat="1" applyFont="1" applyFill="1" applyBorder="1" applyAlignment="1">
      <alignment horizontal="center" vertical="center" wrapText="1"/>
    </xf>
    <xf numFmtId="164" fontId="2" fillId="14" borderId="12" xfId="0" applyNumberFormat="1" applyFont="1" applyFill="1" applyBorder="1" applyAlignment="1">
      <alignment horizontal="center" vertical="center" wrapText="1"/>
    </xf>
    <xf numFmtId="164" fontId="2" fillId="14" borderId="11" xfId="0" applyNumberFormat="1" applyFont="1" applyFill="1" applyBorder="1" applyAlignment="1">
      <alignment horizontal="center" vertical="center" wrapText="1"/>
    </xf>
    <xf numFmtId="164" fontId="2" fillId="14" borderId="13" xfId="0" applyNumberFormat="1" applyFont="1" applyFill="1" applyBorder="1" applyAlignment="1">
      <alignment horizontal="center" vertical="center" wrapText="1"/>
    </xf>
    <xf numFmtId="49" fontId="2" fillId="14" borderId="1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49" fontId="2" fillId="14" borderId="4" xfId="0" applyNumberFormat="1" applyFont="1" applyFill="1" applyBorder="1" applyAlignment="1">
      <alignment horizontal="center" vertical="center" wrapText="1"/>
    </xf>
    <xf numFmtId="49" fontId="2" fillId="14" borderId="2" xfId="0" applyNumberFormat="1" applyFont="1" applyFill="1" applyBorder="1" applyAlignment="1">
      <alignment horizontal="center" vertical="center" wrapText="1"/>
    </xf>
    <xf numFmtId="49" fontId="2" fillId="14" borderId="7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Alignment="1">
      <alignment horizontal="justify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14" borderId="4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6" borderId="1" xfId="0" quotePrefix="1" applyNumberFormat="1" applyFont="1" applyFill="1" applyBorder="1" applyAlignment="1">
      <alignment horizontal="center" vertical="center"/>
    </xf>
    <xf numFmtId="0" fontId="17" fillId="0" borderId="0" xfId="1" applyAlignment="1">
      <alignment horizontal="center" vertical="center"/>
    </xf>
    <xf numFmtId="3" fontId="31" fillId="6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49" fontId="31" fillId="14" borderId="10" xfId="0" applyNumberFormat="1" applyFont="1" applyFill="1" applyBorder="1" applyAlignment="1">
      <alignment horizontal="center" vertical="center" wrapText="1"/>
    </xf>
    <xf numFmtId="49" fontId="31" fillId="14" borderId="12" xfId="0" applyNumberFormat="1" applyFont="1" applyFill="1" applyBorder="1" applyAlignment="1">
      <alignment horizontal="center" vertical="center" wrapText="1"/>
    </xf>
    <xf numFmtId="49" fontId="31" fillId="14" borderId="11" xfId="0" applyNumberFormat="1" applyFont="1" applyFill="1" applyBorder="1" applyAlignment="1">
      <alignment horizontal="center" vertical="center" wrapText="1"/>
    </xf>
    <xf numFmtId="49" fontId="31" fillId="14" borderId="13" xfId="0" applyNumberFormat="1" applyFont="1" applyFill="1" applyBorder="1" applyAlignment="1">
      <alignment horizontal="center" vertical="center" wrapText="1"/>
    </xf>
    <xf numFmtId="3" fontId="31" fillId="6" borderId="2" xfId="0" applyNumberFormat="1" applyFont="1" applyFill="1" applyBorder="1" applyAlignment="1">
      <alignment horizontal="center" vertical="center" wrapText="1"/>
    </xf>
    <xf numFmtId="3" fontId="31" fillId="6" borderId="7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center" vertical="center" wrapText="1"/>
    </xf>
    <xf numFmtId="49" fontId="31" fillId="14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10" fillId="5" borderId="0" xfId="1" applyFont="1" applyFill="1" applyAlignment="1">
      <alignment horizontal="center"/>
    </xf>
    <xf numFmtId="0" fontId="2" fillId="5" borderId="0" xfId="1" applyFont="1" applyFill="1" applyAlignment="1">
      <alignment horizontal="left" vertical="center"/>
    </xf>
    <xf numFmtId="0" fontId="1" fillId="5" borderId="0" xfId="1" applyFont="1" applyFill="1" applyAlignment="1">
      <alignment horizontal="justify" vertical="center" wrapText="1"/>
    </xf>
    <xf numFmtId="0" fontId="33" fillId="5" borderId="0" xfId="1" applyFont="1" applyFill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10" fontId="2" fillId="5" borderId="1" xfId="1" applyNumberFormat="1" applyFont="1" applyFill="1" applyBorder="1" applyAlignment="1">
      <alignment horizontal="center" vertical="center" wrapText="1"/>
    </xf>
    <xf numFmtId="49" fontId="2" fillId="14" borderId="1" xfId="1" applyNumberFormat="1" applyFont="1" applyFill="1" applyBorder="1" applyAlignment="1">
      <alignment horizontal="center" vertical="center" wrapText="1"/>
    </xf>
    <xf numFmtId="10" fontId="2" fillId="5" borderId="4" xfId="21" applyNumberFormat="1" applyFont="1" applyFill="1" applyBorder="1" applyAlignment="1">
      <alignment horizontal="center" vertical="center" wrapText="1"/>
    </xf>
    <xf numFmtId="10" fontId="2" fillId="5" borderId="6" xfId="21" applyNumberFormat="1" applyFont="1" applyFill="1" applyBorder="1" applyAlignment="1">
      <alignment horizontal="center" vertical="center" wrapText="1"/>
    </xf>
    <xf numFmtId="10" fontId="1" fillId="5" borderId="1" xfId="1" applyNumberFormat="1" applyFont="1" applyFill="1" applyBorder="1" applyAlignment="1">
      <alignment horizontal="center" vertical="center" wrapText="1"/>
    </xf>
    <xf numFmtId="10" fontId="2" fillId="0" borderId="1" xfId="21" applyNumberFormat="1" applyFont="1" applyFill="1" applyBorder="1" applyAlignment="1">
      <alignment horizontal="center" vertical="center" wrapText="1"/>
    </xf>
    <xf numFmtId="0" fontId="32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32" fillId="5" borderId="5" xfId="1" applyFont="1" applyFill="1" applyBorder="1" applyAlignment="1">
      <alignment horizontal="center" vertical="center"/>
    </xf>
    <xf numFmtId="0" fontId="32" fillId="5" borderId="0" xfId="1" applyFont="1" applyFill="1" applyAlignment="1">
      <alignment horizontal="center" vertical="center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6" xr:uid="{00000000-0005-0000-0000-000010000000}"/>
    <cellStyle name="Porcentagem 2" xfId="21" xr:uid="{00000000-0005-0000-0000-000011000000}"/>
    <cellStyle name="Result" xfId="17" xr:uid="{00000000-0005-0000-0000-000012000000}"/>
    <cellStyle name="Status" xfId="18" xr:uid="{00000000-0005-0000-0000-000013000000}"/>
    <cellStyle name="Text" xfId="19" xr:uid="{00000000-0005-0000-0000-000014000000}"/>
    <cellStyle name="Warning" xfId="20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324970</xdr:colOff>
      <xdr:row>0</xdr:row>
      <xdr:rowOff>67237</xdr:rowOff>
    </xdr:from>
    <xdr:to>
      <xdr:col>9</xdr:col>
      <xdr:colOff>161924</xdr:colOff>
      <xdr:row>2</xdr:row>
      <xdr:rowOff>1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4" y="67237"/>
          <a:ext cx="7188012" cy="129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62752</xdr:colOff>
      <xdr:row>0</xdr:row>
      <xdr:rowOff>167529</xdr:rowOff>
    </xdr:from>
    <xdr:to>
      <xdr:col>1</xdr:col>
      <xdr:colOff>2148727</xdr:colOff>
      <xdr:row>1</xdr:row>
      <xdr:rowOff>561415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62752" y="167529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025" width="14.453125" style="19" customWidth="1"/>
  </cols>
  <sheetData>
    <row r="1" spans="1:26" ht="101.25" customHeight="1" x14ac:dyDescent="0.3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6" ht="46.5" customHeight="1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26" ht="31.5" customHeight="1" x14ac:dyDescent="0.3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9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  <col min="28" max="1025" width="14.453125" customWidth="1"/>
  </cols>
  <sheetData>
    <row r="1" spans="2:17" ht="108" customHeight="1" x14ac:dyDescent="0.35"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2:17" ht="42" customHeight="1" x14ac:dyDescent="0.35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2:17" ht="33.75" customHeight="1" x14ac:dyDescent="0.35">
      <c r="B3" s="107" t="s">
        <v>45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2:17" s="2" customFormat="1" ht="15" customHeight="1" x14ac:dyDescent="0.35">
      <c r="B4" s="109" t="s">
        <v>46</v>
      </c>
      <c r="C4" s="109" t="s">
        <v>47</v>
      </c>
      <c r="D4" s="108" t="s">
        <v>48</v>
      </c>
      <c r="E4" s="108"/>
      <c r="F4" s="108"/>
      <c r="G4" s="108"/>
      <c r="H4" s="109" t="s">
        <v>49</v>
      </c>
      <c r="I4" s="108" t="s">
        <v>48</v>
      </c>
      <c r="J4" s="108"/>
      <c r="K4" s="108"/>
      <c r="L4" s="108"/>
      <c r="M4" s="108"/>
      <c r="N4" s="108"/>
      <c r="O4" s="108"/>
      <c r="P4" s="108"/>
      <c r="Q4" s="108"/>
    </row>
    <row r="5" spans="2:17" s="2" customFormat="1" ht="29.25" customHeight="1" x14ac:dyDescent="0.35">
      <c r="B5" s="109"/>
      <c r="C5" s="109"/>
      <c r="D5" s="8" t="s">
        <v>3</v>
      </c>
      <c r="E5" s="8" t="s">
        <v>4</v>
      </c>
      <c r="F5" s="8" t="s">
        <v>50</v>
      </c>
      <c r="G5" s="8" t="s">
        <v>51</v>
      </c>
      <c r="H5" s="109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13" t="s">
        <v>54</v>
      </c>
      <c r="C6" s="10" t="s">
        <v>55</v>
      </c>
      <c r="D6" s="116">
        <v>547</v>
      </c>
      <c r="E6" s="116">
        <v>493</v>
      </c>
      <c r="F6" s="116">
        <v>459</v>
      </c>
      <c r="G6" s="116">
        <v>527</v>
      </c>
      <c r="H6" s="117">
        <v>516</v>
      </c>
      <c r="I6" s="114">
        <v>510</v>
      </c>
      <c r="J6" s="114">
        <v>527</v>
      </c>
      <c r="K6" s="114">
        <v>510</v>
      </c>
      <c r="L6" s="114">
        <v>527</v>
      </c>
      <c r="M6" s="118" t="s">
        <v>56</v>
      </c>
      <c r="N6" s="114">
        <v>480</v>
      </c>
      <c r="O6" s="114">
        <v>496</v>
      </c>
      <c r="P6" s="114">
        <v>480</v>
      </c>
      <c r="Q6" s="114">
        <v>496</v>
      </c>
    </row>
    <row r="7" spans="2:17" s="2" customFormat="1" ht="29.25" customHeight="1" x14ac:dyDescent="0.35">
      <c r="B7" s="113"/>
      <c r="C7" s="10" t="s">
        <v>57</v>
      </c>
      <c r="D7" s="116"/>
      <c r="E7" s="116"/>
      <c r="F7" s="116"/>
      <c r="G7" s="116"/>
      <c r="H7" s="117"/>
      <c r="I7" s="114"/>
      <c r="J7" s="114"/>
      <c r="K7" s="114"/>
      <c r="L7" s="114"/>
      <c r="M7" s="118"/>
      <c r="N7" s="114"/>
      <c r="O7" s="114"/>
      <c r="P7" s="114"/>
      <c r="Q7" s="114"/>
    </row>
    <row r="8" spans="2:17" s="2" customFormat="1" ht="13.5" customHeight="1" x14ac:dyDescent="0.35"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</row>
    <row r="9" spans="2:17" s="2" customFormat="1" ht="15" customHeight="1" x14ac:dyDescent="0.35">
      <c r="B9" s="109" t="s">
        <v>58</v>
      </c>
      <c r="C9" s="109" t="s">
        <v>47</v>
      </c>
      <c r="D9" s="111" t="s">
        <v>48</v>
      </c>
      <c r="E9" s="111"/>
      <c r="F9" s="111"/>
      <c r="G9" s="111"/>
      <c r="H9" s="109" t="s">
        <v>49</v>
      </c>
      <c r="I9" s="108" t="s">
        <v>48</v>
      </c>
      <c r="J9" s="108"/>
      <c r="K9" s="108"/>
      <c r="L9" s="108"/>
      <c r="M9" s="108"/>
      <c r="N9" s="108"/>
      <c r="O9" s="108"/>
      <c r="P9" s="108"/>
      <c r="Q9" s="108"/>
    </row>
    <row r="10" spans="2:17" s="2" customFormat="1" ht="27" customHeight="1" x14ac:dyDescent="0.35">
      <c r="B10" s="109"/>
      <c r="C10" s="109"/>
      <c r="D10" s="8" t="s">
        <v>3</v>
      </c>
      <c r="E10" s="8" t="s">
        <v>4</v>
      </c>
      <c r="F10" s="8" t="s">
        <v>50</v>
      </c>
      <c r="G10" s="8" t="s">
        <v>51</v>
      </c>
      <c r="H10" s="109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2:17" s="2" customFormat="1" ht="15" customHeight="1" x14ac:dyDescent="0.35">
      <c r="B14" s="109" t="s">
        <v>64</v>
      </c>
      <c r="C14" s="109" t="s">
        <v>47</v>
      </c>
      <c r="D14" s="111" t="s">
        <v>48</v>
      </c>
      <c r="E14" s="111"/>
      <c r="F14" s="111"/>
      <c r="G14" s="111"/>
      <c r="H14" s="109" t="s">
        <v>49</v>
      </c>
      <c r="I14" s="108" t="s">
        <v>48</v>
      </c>
      <c r="J14" s="108"/>
      <c r="K14" s="108"/>
      <c r="L14" s="108"/>
      <c r="M14" s="108"/>
      <c r="N14" s="108"/>
      <c r="O14" s="108"/>
      <c r="P14" s="108"/>
      <c r="Q14" s="108"/>
    </row>
    <row r="15" spans="2:17" s="2" customFormat="1" ht="30.75" customHeight="1" x14ac:dyDescent="0.35">
      <c r="B15" s="109"/>
      <c r="C15" s="109"/>
      <c r="D15" s="8" t="s">
        <v>3</v>
      </c>
      <c r="E15" s="8" t="s">
        <v>4</v>
      </c>
      <c r="F15" s="8" t="s">
        <v>50</v>
      </c>
      <c r="G15" s="8" t="s">
        <v>51</v>
      </c>
      <c r="H15" s="109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spans="2:17" s="2" customFormat="1" ht="15.75" customHeight="1" x14ac:dyDescent="0.35">
      <c r="B18" s="109" t="s">
        <v>70</v>
      </c>
      <c r="C18" s="109" t="s">
        <v>47</v>
      </c>
      <c r="D18" s="111" t="s">
        <v>48</v>
      </c>
      <c r="E18" s="111"/>
      <c r="F18" s="111"/>
      <c r="G18" s="111"/>
      <c r="H18" s="109" t="s">
        <v>49</v>
      </c>
      <c r="I18" s="108" t="s">
        <v>48</v>
      </c>
      <c r="J18" s="108"/>
      <c r="K18" s="108"/>
      <c r="L18" s="108"/>
      <c r="M18" s="108"/>
      <c r="N18" s="108"/>
      <c r="O18" s="108"/>
      <c r="P18" s="108"/>
      <c r="Q18" s="108"/>
    </row>
    <row r="19" spans="2:17" s="2" customFormat="1" ht="36" customHeight="1" x14ac:dyDescent="0.35">
      <c r="B19" s="109"/>
      <c r="C19" s="109"/>
      <c r="D19" s="8" t="s">
        <v>3</v>
      </c>
      <c r="E19" s="8" t="s">
        <v>4</v>
      </c>
      <c r="F19" s="8" t="s">
        <v>50</v>
      </c>
      <c r="G19" s="8" t="s">
        <v>51</v>
      </c>
      <c r="H19" s="109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s="2" customFormat="1" ht="15" customHeight="1" x14ac:dyDescent="0.35">
      <c r="B22" s="109" t="s">
        <v>76</v>
      </c>
      <c r="C22" s="109" t="s">
        <v>47</v>
      </c>
      <c r="D22" s="111" t="s">
        <v>48</v>
      </c>
      <c r="E22" s="111"/>
      <c r="F22" s="111"/>
      <c r="G22" s="111"/>
      <c r="H22" s="109" t="s">
        <v>49</v>
      </c>
      <c r="I22" s="108" t="s">
        <v>48</v>
      </c>
      <c r="J22" s="108"/>
      <c r="K22" s="108"/>
      <c r="L22" s="108"/>
      <c r="M22" s="108"/>
      <c r="N22" s="108"/>
      <c r="O22" s="108"/>
      <c r="P22" s="108"/>
      <c r="Q22" s="108"/>
    </row>
    <row r="23" spans="2:17" s="2" customFormat="1" ht="30.75" customHeight="1" x14ac:dyDescent="0.35">
      <c r="B23" s="109"/>
      <c r="C23" s="109"/>
      <c r="D23" s="8" t="s">
        <v>3</v>
      </c>
      <c r="E23" s="8" t="s">
        <v>4</v>
      </c>
      <c r="F23" s="8" t="s">
        <v>50</v>
      </c>
      <c r="G23" s="8" t="s">
        <v>51</v>
      </c>
      <c r="H23" s="109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N6:N7"/>
    <mergeCell ref="O6:O7"/>
    <mergeCell ref="P6:P7"/>
    <mergeCell ref="Q6:Q7"/>
    <mergeCell ref="I6:I7"/>
    <mergeCell ref="J6:J7"/>
    <mergeCell ref="K6:K7"/>
    <mergeCell ref="L6:L7"/>
    <mergeCell ref="M6:M7"/>
    <mergeCell ref="E6:E7"/>
    <mergeCell ref="F6:F7"/>
    <mergeCell ref="G6:G7"/>
    <mergeCell ref="H4:H5"/>
    <mergeCell ref="H6:H7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1:Q1"/>
    <mergeCell ref="B2:Q2"/>
    <mergeCell ref="B3:Q3"/>
    <mergeCell ref="D4:G4"/>
    <mergeCell ref="I4:Q4"/>
    <mergeCell ref="B4:B5"/>
    <mergeCell ref="C4:C5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20"/>
  <sheetViews>
    <sheetView showWhiteSpace="0" view="pageBreakPreview" topLeftCell="B94" zoomScale="85" zoomScaleNormal="85" zoomScaleSheetLayoutView="85" workbookViewId="0">
      <selection activeCell="J108" sqref="J108"/>
    </sheetView>
  </sheetViews>
  <sheetFormatPr defaultColWidth="9" defaultRowHeight="15.5" x14ac:dyDescent="0.35"/>
  <cols>
    <col min="1" max="1" width="9" hidden="1" customWidth="1"/>
    <col min="2" max="2" width="65.1796875" customWidth="1"/>
    <col min="3" max="3" width="24" style="2" customWidth="1"/>
    <col min="4" max="4" width="17.81640625" style="2" customWidth="1"/>
    <col min="5" max="5" width="17" style="2" customWidth="1"/>
    <col min="6" max="6" width="17.7265625" style="2" customWidth="1"/>
    <col min="7" max="7" width="16.453125" style="2" customWidth="1"/>
    <col min="8" max="8" width="20" style="2" customWidth="1"/>
    <col min="9" max="9" width="19.54296875" style="2" customWidth="1"/>
    <col min="10" max="10" width="38.81640625" style="3" customWidth="1"/>
    <col min="11" max="11" width="26.7265625" customWidth="1"/>
    <col min="12" max="12" width="0.1796875" customWidth="1"/>
    <col min="13" max="13" width="14.54296875" hidden="1" customWidth="1"/>
    <col min="14" max="14" width="12.54296875" hidden="1" customWidth="1"/>
    <col min="15" max="15" width="0.1796875" customWidth="1"/>
    <col min="16" max="1003" width="14.453125" customWidth="1"/>
    <col min="1004" max="1004" width="14.453125"/>
  </cols>
  <sheetData>
    <row r="1" spans="2:13" ht="54" customHeight="1" x14ac:dyDescent="0.35">
      <c r="B1" s="147"/>
      <c r="C1" s="147"/>
      <c r="D1" s="147"/>
      <c r="E1" s="147"/>
      <c r="F1" s="147"/>
      <c r="G1" s="147"/>
      <c r="H1" s="147"/>
      <c r="I1" s="147"/>
      <c r="J1" s="41"/>
    </row>
    <row r="2" spans="2:13" ht="54" customHeight="1" x14ac:dyDescent="0.35">
      <c r="B2" s="59"/>
      <c r="C2" s="59"/>
      <c r="D2" s="59"/>
      <c r="E2" s="59"/>
      <c r="F2" s="59"/>
      <c r="G2" s="59"/>
      <c r="H2" s="59"/>
      <c r="I2" s="59"/>
      <c r="J2" s="41"/>
    </row>
    <row r="3" spans="2:13" ht="54" customHeight="1" x14ac:dyDescent="0.35">
      <c r="B3" s="59"/>
      <c r="C3" s="59"/>
      <c r="D3" s="59"/>
      <c r="E3" s="59"/>
      <c r="F3" s="59"/>
      <c r="G3" s="59"/>
      <c r="H3" s="59"/>
      <c r="I3" s="59"/>
      <c r="J3" s="41"/>
    </row>
    <row r="4" spans="2:13" ht="46.5" customHeight="1" x14ac:dyDescent="0.35">
      <c r="B4" s="151" t="s">
        <v>109</v>
      </c>
      <c r="C4" s="151"/>
      <c r="D4" s="151"/>
      <c r="E4" s="151"/>
      <c r="F4" s="151"/>
      <c r="G4" s="151"/>
      <c r="H4" s="151"/>
      <c r="I4" s="151"/>
      <c r="J4" s="49"/>
    </row>
    <row r="5" spans="2:13" ht="115.5" customHeight="1" x14ac:dyDescent="0.35">
      <c r="B5" s="150" t="s">
        <v>140</v>
      </c>
      <c r="C5" s="150"/>
      <c r="D5" s="150"/>
      <c r="E5" s="150"/>
      <c r="F5" s="150"/>
      <c r="G5" s="150"/>
      <c r="H5" s="150"/>
      <c r="I5" s="150"/>
      <c r="J5" s="49"/>
    </row>
    <row r="6" spans="2:13" ht="35.15" customHeight="1" x14ac:dyDescent="0.35">
      <c r="B6" s="148" t="s">
        <v>105</v>
      </c>
      <c r="C6" s="135" t="s">
        <v>80</v>
      </c>
      <c r="D6" s="122" t="s">
        <v>138</v>
      </c>
      <c r="E6" s="123"/>
      <c r="F6" s="122" t="s">
        <v>139</v>
      </c>
      <c r="G6" s="123"/>
      <c r="H6" s="130" t="s">
        <v>91</v>
      </c>
      <c r="I6" s="130"/>
      <c r="J6" s="41"/>
    </row>
    <row r="7" spans="2:13" ht="35.15" customHeight="1" x14ac:dyDescent="0.35">
      <c r="B7" s="149"/>
      <c r="C7" s="131"/>
      <c r="D7" s="124"/>
      <c r="E7" s="125"/>
      <c r="F7" s="124"/>
      <c r="G7" s="125"/>
      <c r="H7" s="131"/>
      <c r="I7" s="130"/>
      <c r="J7" s="41"/>
    </row>
    <row r="8" spans="2:13" ht="35.15" customHeight="1" x14ac:dyDescent="0.35">
      <c r="B8" s="50" t="s">
        <v>81</v>
      </c>
      <c r="C8" s="43">
        <v>365</v>
      </c>
      <c r="D8" s="143">
        <v>324</v>
      </c>
      <c r="E8" s="144"/>
      <c r="F8" s="143">
        <v>36</v>
      </c>
      <c r="G8" s="144"/>
      <c r="H8" s="143">
        <f>SUM(D8:G8)</f>
        <v>360</v>
      </c>
      <c r="I8" s="144"/>
      <c r="J8" s="41"/>
      <c r="K8" s="40"/>
      <c r="L8" s="40"/>
    </row>
    <row r="9" spans="2:13" ht="35.15" customHeight="1" x14ac:dyDescent="0.35">
      <c r="B9" s="50" t="s">
        <v>102</v>
      </c>
      <c r="C9" s="43">
        <v>289</v>
      </c>
      <c r="D9" s="143">
        <v>270</v>
      </c>
      <c r="E9" s="144"/>
      <c r="F9" s="143">
        <v>30</v>
      </c>
      <c r="G9" s="144"/>
      <c r="H9" s="143">
        <f>SUM(D9:G9)</f>
        <v>300</v>
      </c>
      <c r="I9" s="144"/>
      <c r="J9" s="41"/>
      <c r="K9" s="40"/>
      <c r="L9" s="40"/>
    </row>
    <row r="10" spans="2:13" ht="35.15" customHeight="1" x14ac:dyDescent="0.35">
      <c r="B10" s="48" t="s">
        <v>91</v>
      </c>
      <c r="C10" s="51">
        <f>SUM(C8:C9)</f>
        <v>654</v>
      </c>
      <c r="D10" s="132">
        <f>SUM(D8:D9)</f>
        <v>594</v>
      </c>
      <c r="E10" s="133"/>
      <c r="F10" s="132">
        <f t="shared" ref="F10" si="0">SUM(F8:F9)</f>
        <v>66</v>
      </c>
      <c r="G10" s="133"/>
      <c r="H10" s="132">
        <f>SUM(H8:I9)</f>
        <v>660</v>
      </c>
      <c r="I10" s="133"/>
      <c r="J10" s="41"/>
      <c r="L10" s="40"/>
    </row>
    <row r="11" spans="2:13" ht="60" customHeight="1" x14ac:dyDescent="0.35">
      <c r="B11" s="145"/>
      <c r="C11" s="145"/>
      <c r="D11" s="145"/>
      <c r="E11" s="145"/>
      <c r="F11" s="145"/>
      <c r="G11" s="145"/>
      <c r="H11" s="145"/>
      <c r="I11" s="145"/>
      <c r="J11" s="145"/>
      <c r="M11" s="40"/>
    </row>
    <row r="12" spans="2:13" ht="35.15" customHeight="1" x14ac:dyDescent="0.35">
      <c r="B12" s="120" t="s">
        <v>58</v>
      </c>
      <c r="C12" s="130" t="s">
        <v>80</v>
      </c>
      <c r="D12" s="122" t="s">
        <v>138</v>
      </c>
      <c r="E12" s="123"/>
      <c r="F12" s="122" t="s">
        <v>139</v>
      </c>
      <c r="G12" s="123"/>
      <c r="H12" s="130" t="s">
        <v>91</v>
      </c>
      <c r="I12" s="130"/>
      <c r="J12" s="41"/>
      <c r="L12" s="40"/>
    </row>
    <row r="13" spans="2:13" ht="35.15" customHeight="1" x14ac:dyDescent="0.35">
      <c r="B13" s="120"/>
      <c r="C13" s="130"/>
      <c r="D13" s="124"/>
      <c r="E13" s="125"/>
      <c r="F13" s="124"/>
      <c r="G13" s="125"/>
      <c r="H13" s="131"/>
      <c r="I13" s="130"/>
      <c r="J13" s="41"/>
      <c r="L13" s="40"/>
    </row>
    <row r="14" spans="2:13" ht="35.15" customHeight="1" x14ac:dyDescent="0.35">
      <c r="B14" s="46" t="s">
        <v>82</v>
      </c>
      <c r="C14" s="43">
        <v>3300</v>
      </c>
      <c r="D14" s="143">
        <v>2907</v>
      </c>
      <c r="E14" s="144"/>
      <c r="F14" s="152">
        <v>119</v>
      </c>
      <c r="G14" s="152"/>
      <c r="H14" s="143">
        <f>SUM(D14:G14)</f>
        <v>3026</v>
      </c>
      <c r="I14" s="144"/>
      <c r="J14" s="41"/>
      <c r="L14" s="40"/>
    </row>
    <row r="15" spans="2:13" ht="35.15" customHeight="1" x14ac:dyDescent="0.35">
      <c r="B15" s="46" t="s">
        <v>83</v>
      </c>
      <c r="C15" s="43">
        <v>1500</v>
      </c>
      <c r="D15" s="143">
        <v>1641</v>
      </c>
      <c r="E15" s="144"/>
      <c r="F15" s="152">
        <v>116</v>
      </c>
      <c r="G15" s="152"/>
      <c r="H15" s="143">
        <f>SUM(D15:G15)</f>
        <v>1757</v>
      </c>
      <c r="I15" s="144"/>
      <c r="J15" s="41"/>
      <c r="L15" s="40"/>
    </row>
    <row r="16" spans="2:13" ht="35.15" customHeight="1" x14ac:dyDescent="0.35">
      <c r="B16" s="50" t="s">
        <v>141</v>
      </c>
      <c r="C16" s="86">
        <v>130</v>
      </c>
      <c r="D16" s="143">
        <v>125</v>
      </c>
      <c r="E16" s="144"/>
      <c r="F16" s="152">
        <v>7</v>
      </c>
      <c r="G16" s="152"/>
      <c r="H16" s="143">
        <f>SUM(D16:G16)</f>
        <v>132</v>
      </c>
      <c r="I16" s="144"/>
      <c r="J16" s="41"/>
      <c r="L16" s="40"/>
    </row>
    <row r="17" spans="2:13" ht="35.15" customHeight="1" x14ac:dyDescent="0.35">
      <c r="B17" s="50" t="s">
        <v>113</v>
      </c>
      <c r="C17" s="43">
        <v>390</v>
      </c>
      <c r="D17" s="171">
        <v>379</v>
      </c>
      <c r="E17" s="110"/>
      <c r="F17" s="143">
        <v>20</v>
      </c>
      <c r="G17" s="144"/>
      <c r="H17" s="143">
        <f>SUM(D17:G17)</f>
        <v>399</v>
      </c>
      <c r="I17" s="144"/>
      <c r="J17" s="41"/>
      <c r="L17" s="40"/>
    </row>
    <row r="18" spans="2:13" ht="35.15" customHeight="1" x14ac:dyDescent="0.35">
      <c r="B18" s="46" t="s">
        <v>145</v>
      </c>
      <c r="C18" s="86">
        <v>5500</v>
      </c>
      <c r="D18" s="143">
        <v>5306</v>
      </c>
      <c r="E18" s="144"/>
      <c r="F18" s="143">
        <v>480</v>
      </c>
      <c r="G18" s="144"/>
      <c r="H18" s="143">
        <f>SUM(D18:G18)</f>
        <v>5786</v>
      </c>
      <c r="I18" s="144"/>
      <c r="J18" s="41"/>
      <c r="L18" s="40"/>
    </row>
    <row r="19" spans="2:13" ht="35.15" customHeight="1" x14ac:dyDescent="0.35">
      <c r="B19" s="48" t="s">
        <v>91</v>
      </c>
      <c r="C19" s="43">
        <f>SUM(C14:C18)</f>
        <v>10820</v>
      </c>
      <c r="D19" s="139">
        <f>SUM(D14:E18)</f>
        <v>10358</v>
      </c>
      <c r="E19" s="140"/>
      <c r="F19" s="139">
        <f>SUM(F14:G18)</f>
        <v>742</v>
      </c>
      <c r="G19" s="140"/>
      <c r="H19" s="139">
        <f>SUM(H14:I18)</f>
        <v>11100</v>
      </c>
      <c r="I19" s="140"/>
      <c r="J19" s="41"/>
      <c r="L19" s="40"/>
    </row>
    <row r="20" spans="2:13" ht="60" customHeight="1" x14ac:dyDescent="0.35">
      <c r="B20" s="52"/>
      <c r="C20" s="145"/>
      <c r="D20" s="145"/>
      <c r="E20" s="145"/>
      <c r="F20" s="145"/>
      <c r="G20" s="145"/>
      <c r="H20" s="145"/>
      <c r="I20" s="145"/>
      <c r="J20" s="145"/>
      <c r="M20" s="40"/>
    </row>
    <row r="21" spans="2:13" ht="35.15" customHeight="1" x14ac:dyDescent="0.35">
      <c r="B21" s="120" t="s">
        <v>70</v>
      </c>
      <c r="C21" s="130" t="s">
        <v>80</v>
      </c>
      <c r="D21" s="122" t="s">
        <v>138</v>
      </c>
      <c r="E21" s="123"/>
      <c r="F21" s="122" t="s">
        <v>139</v>
      </c>
      <c r="G21" s="123"/>
      <c r="H21" s="130" t="s">
        <v>91</v>
      </c>
      <c r="I21" s="130"/>
      <c r="J21" s="41"/>
      <c r="L21" s="40"/>
    </row>
    <row r="22" spans="2:13" ht="35.15" customHeight="1" x14ac:dyDescent="0.35">
      <c r="B22" s="120"/>
      <c r="C22" s="130"/>
      <c r="D22" s="124"/>
      <c r="E22" s="125"/>
      <c r="F22" s="124"/>
      <c r="G22" s="125"/>
      <c r="H22" s="131"/>
      <c r="I22" s="130"/>
      <c r="J22" s="41"/>
      <c r="L22" s="40"/>
    </row>
    <row r="23" spans="2:13" ht="35.15" customHeight="1" x14ac:dyDescent="0.35">
      <c r="B23" s="46" t="s">
        <v>144</v>
      </c>
      <c r="C23" s="51">
        <v>2500</v>
      </c>
      <c r="D23" s="132">
        <v>2663</v>
      </c>
      <c r="E23" s="133"/>
      <c r="F23" s="132">
        <v>219</v>
      </c>
      <c r="G23" s="133"/>
      <c r="H23" s="132">
        <f>SUM(D23,F23)</f>
        <v>2882</v>
      </c>
      <c r="I23" s="133"/>
      <c r="J23" s="41"/>
      <c r="L23" s="40"/>
    </row>
    <row r="24" spans="2:13" ht="60" customHeight="1" x14ac:dyDescent="0.35">
      <c r="B24" s="88"/>
      <c r="C24" s="60"/>
      <c r="D24" s="60"/>
      <c r="E24" s="60"/>
      <c r="F24" s="60"/>
      <c r="G24" s="60"/>
      <c r="H24" s="60"/>
      <c r="I24" s="60"/>
      <c r="J24" s="41"/>
      <c r="L24" s="40"/>
    </row>
    <row r="25" spans="2:13" ht="35.15" customHeight="1" x14ac:dyDescent="0.35">
      <c r="B25" s="120" t="s">
        <v>181</v>
      </c>
      <c r="C25" s="130" t="s">
        <v>80</v>
      </c>
      <c r="D25" s="136" t="s">
        <v>138</v>
      </c>
      <c r="E25" s="137"/>
      <c r="F25" s="130" t="s">
        <v>139</v>
      </c>
      <c r="G25" s="130"/>
      <c r="H25" s="135" t="s">
        <v>153</v>
      </c>
      <c r="I25" s="135" t="s">
        <v>151</v>
      </c>
      <c r="J25" s="41"/>
      <c r="L25" s="40"/>
    </row>
    <row r="26" spans="2:13" ht="35.15" customHeight="1" x14ac:dyDescent="0.35">
      <c r="B26" s="120"/>
      <c r="C26" s="130"/>
      <c r="D26" s="136" t="s">
        <v>110</v>
      </c>
      <c r="E26" s="137"/>
      <c r="F26" s="136" t="s">
        <v>110</v>
      </c>
      <c r="G26" s="137"/>
      <c r="H26" s="131"/>
      <c r="I26" s="131"/>
      <c r="J26" s="41"/>
      <c r="L26" s="40"/>
    </row>
    <row r="27" spans="2:13" ht="35.15" customHeight="1" x14ac:dyDescent="0.35">
      <c r="B27" s="46" t="s">
        <v>104</v>
      </c>
      <c r="C27" s="43">
        <v>60</v>
      </c>
      <c r="D27" s="143">
        <v>60</v>
      </c>
      <c r="E27" s="144"/>
      <c r="F27" s="143">
        <v>0</v>
      </c>
      <c r="G27" s="144"/>
      <c r="H27" s="87">
        <f>SUM(D27,F27)</f>
        <v>60</v>
      </c>
      <c r="I27" s="85">
        <v>29</v>
      </c>
      <c r="J27" s="41"/>
      <c r="L27" s="40"/>
    </row>
    <row r="28" spans="2:13" ht="35.15" customHeight="1" x14ac:dyDescent="0.35">
      <c r="B28" s="46" t="s">
        <v>150</v>
      </c>
      <c r="C28" s="43">
        <v>30</v>
      </c>
      <c r="D28" s="143">
        <v>80</v>
      </c>
      <c r="E28" s="144"/>
      <c r="F28" s="143">
        <v>0</v>
      </c>
      <c r="G28" s="144"/>
      <c r="H28" s="87">
        <f>SUM(D28,F28)</f>
        <v>80</v>
      </c>
      <c r="I28" s="85">
        <v>0</v>
      </c>
      <c r="J28" s="41"/>
      <c r="L28" s="40"/>
    </row>
    <row r="29" spans="2:13" ht="35.15" customHeight="1" x14ac:dyDescent="0.35">
      <c r="B29" s="48" t="s">
        <v>91</v>
      </c>
      <c r="C29" s="43">
        <f>SUM(C27:C28)</f>
        <v>90</v>
      </c>
      <c r="D29" s="139">
        <f>SUM(D27:D28)</f>
        <v>140</v>
      </c>
      <c r="E29" s="140"/>
      <c r="F29" s="139">
        <f>SUM(F27:F28)</f>
        <v>0</v>
      </c>
      <c r="G29" s="140"/>
      <c r="H29" s="43">
        <f>SUM(H27:H28)</f>
        <v>140</v>
      </c>
      <c r="I29" s="43">
        <f>SUM(I27:I28)</f>
        <v>29</v>
      </c>
      <c r="J29" s="41"/>
      <c r="L29" s="40"/>
    </row>
    <row r="30" spans="2:13" ht="60" customHeight="1" x14ac:dyDescent="0.35">
      <c r="B30" s="53"/>
      <c r="C30" s="53"/>
      <c r="D30" s="53"/>
      <c r="E30" s="53"/>
      <c r="F30" s="53"/>
      <c r="G30" s="53"/>
      <c r="H30" s="53"/>
      <c r="I30" s="53"/>
      <c r="J30" s="53"/>
    </row>
    <row r="31" spans="2:13" ht="35.15" customHeight="1" x14ac:dyDescent="0.35">
      <c r="B31" s="120" t="s">
        <v>108</v>
      </c>
      <c r="C31" s="130" t="s">
        <v>80</v>
      </c>
      <c r="D31" s="122" t="s">
        <v>138</v>
      </c>
      <c r="E31" s="123"/>
      <c r="F31" s="122" t="s">
        <v>139</v>
      </c>
      <c r="G31" s="123"/>
      <c r="H31" s="130" t="s">
        <v>91</v>
      </c>
      <c r="I31" s="130"/>
      <c r="J31" s="41"/>
    </row>
    <row r="32" spans="2:13" ht="35.15" customHeight="1" x14ac:dyDescent="0.35">
      <c r="B32" s="120"/>
      <c r="C32" s="130"/>
      <c r="D32" s="124"/>
      <c r="E32" s="125"/>
      <c r="F32" s="124"/>
      <c r="G32" s="125"/>
      <c r="H32" s="131"/>
      <c r="I32" s="130"/>
      <c r="J32" s="41"/>
    </row>
    <row r="33" spans="2:12" ht="35.15" customHeight="1" x14ac:dyDescent="0.35">
      <c r="B33" s="45" t="s">
        <v>111</v>
      </c>
      <c r="C33" s="51">
        <v>180</v>
      </c>
      <c r="D33" s="132">
        <v>162</v>
      </c>
      <c r="E33" s="133"/>
      <c r="F33" s="132">
        <v>0</v>
      </c>
      <c r="G33" s="133"/>
      <c r="H33" s="132">
        <v>162</v>
      </c>
      <c r="I33" s="133"/>
      <c r="J33" s="41"/>
      <c r="L33" s="40"/>
    </row>
    <row r="34" spans="2:12" ht="31.5" customHeight="1" x14ac:dyDescent="0.35">
      <c r="B34" s="44"/>
      <c r="C34" s="60"/>
      <c r="D34" s="60"/>
      <c r="E34" s="60"/>
      <c r="F34" s="60"/>
      <c r="G34" s="60"/>
      <c r="H34" s="60"/>
      <c r="I34" s="60"/>
      <c r="J34" s="41"/>
      <c r="L34" s="40"/>
    </row>
    <row r="35" spans="2:12" ht="29.25" customHeight="1" x14ac:dyDescent="0.35">
      <c r="B35" s="44"/>
      <c r="C35" s="60"/>
      <c r="D35" s="60"/>
      <c r="E35" s="60"/>
      <c r="F35" s="60"/>
      <c r="G35" s="60"/>
      <c r="H35" s="60"/>
      <c r="I35" s="60"/>
      <c r="J35" s="41"/>
      <c r="L35" s="40"/>
    </row>
    <row r="36" spans="2:12" ht="3" customHeight="1" x14ac:dyDescent="0.35">
      <c r="B36" s="146"/>
      <c r="C36" s="146"/>
      <c r="D36" s="146"/>
      <c r="E36" s="146"/>
      <c r="F36" s="146"/>
      <c r="G36" s="146"/>
      <c r="H36" s="146"/>
      <c r="I36" s="146"/>
      <c r="J36" s="146"/>
    </row>
    <row r="37" spans="2:12" ht="21" customHeight="1" x14ac:dyDescent="0.35">
      <c r="B37" s="120" t="s">
        <v>82</v>
      </c>
      <c r="C37" s="121" t="s">
        <v>80</v>
      </c>
      <c r="D37" s="122" t="s">
        <v>138</v>
      </c>
      <c r="E37" s="123"/>
      <c r="F37" s="126" t="s">
        <v>139</v>
      </c>
      <c r="G37" s="127"/>
      <c r="H37" s="130" t="s">
        <v>91</v>
      </c>
      <c r="I37" s="130"/>
      <c r="J37" s="41"/>
    </row>
    <row r="38" spans="2:12" ht="15.75" customHeight="1" x14ac:dyDescent="0.35">
      <c r="B38" s="120"/>
      <c r="C38" s="121"/>
      <c r="D38" s="124"/>
      <c r="E38" s="125"/>
      <c r="F38" s="128"/>
      <c r="G38" s="129"/>
      <c r="H38" s="131"/>
      <c r="I38" s="130"/>
      <c r="J38" s="41"/>
    </row>
    <row r="39" spans="2:12" ht="28" customHeight="1" x14ac:dyDescent="0.35">
      <c r="B39" s="46" t="s">
        <v>85</v>
      </c>
      <c r="C39" s="157">
        <v>3000</v>
      </c>
      <c r="D39" s="141">
        <v>143</v>
      </c>
      <c r="E39" s="142"/>
      <c r="F39" s="141">
        <v>0</v>
      </c>
      <c r="G39" s="142"/>
      <c r="H39" s="141">
        <f>SUM(D39+F39)</f>
        <v>143</v>
      </c>
      <c r="I39" s="142"/>
      <c r="J39" s="41"/>
    </row>
    <row r="40" spans="2:12" ht="28" customHeight="1" x14ac:dyDescent="0.35">
      <c r="B40" s="46" t="s">
        <v>86</v>
      </c>
      <c r="C40" s="157"/>
      <c r="D40" s="141">
        <v>292</v>
      </c>
      <c r="E40" s="142"/>
      <c r="F40" s="141">
        <v>0</v>
      </c>
      <c r="G40" s="142"/>
      <c r="H40" s="141">
        <f t="shared" ref="H40:H50" si="1">SUM(D40+F40)</f>
        <v>292</v>
      </c>
      <c r="I40" s="142"/>
      <c r="J40" s="41"/>
    </row>
    <row r="41" spans="2:12" ht="28" customHeight="1" x14ac:dyDescent="0.35">
      <c r="B41" s="46" t="s">
        <v>115</v>
      </c>
      <c r="C41" s="157"/>
      <c r="D41" s="141">
        <v>29</v>
      </c>
      <c r="E41" s="142"/>
      <c r="F41" s="141">
        <v>0</v>
      </c>
      <c r="G41" s="142"/>
      <c r="H41" s="141">
        <f t="shared" si="1"/>
        <v>29</v>
      </c>
      <c r="I41" s="142"/>
      <c r="J41" s="41"/>
    </row>
    <row r="42" spans="2:12" ht="28" customHeight="1" x14ac:dyDescent="0.35">
      <c r="B42" s="46" t="s">
        <v>87</v>
      </c>
      <c r="C42" s="157"/>
      <c r="D42" s="141">
        <v>510</v>
      </c>
      <c r="E42" s="142"/>
      <c r="F42" s="141">
        <v>9</v>
      </c>
      <c r="G42" s="142"/>
      <c r="H42" s="141">
        <f t="shared" si="1"/>
        <v>519</v>
      </c>
      <c r="I42" s="142"/>
      <c r="J42" s="41"/>
    </row>
    <row r="43" spans="2:12" ht="28" customHeight="1" x14ac:dyDescent="0.35">
      <c r="B43" s="46" t="s">
        <v>106</v>
      </c>
      <c r="C43" s="157"/>
      <c r="D43" s="141">
        <v>336</v>
      </c>
      <c r="E43" s="142"/>
      <c r="F43" s="141">
        <v>15</v>
      </c>
      <c r="G43" s="142"/>
      <c r="H43" s="141">
        <f t="shared" si="1"/>
        <v>351</v>
      </c>
      <c r="I43" s="142"/>
      <c r="J43" s="41"/>
    </row>
    <row r="44" spans="2:12" ht="28" customHeight="1" x14ac:dyDescent="0.35">
      <c r="B44" s="46" t="s">
        <v>88</v>
      </c>
      <c r="C44" s="157"/>
      <c r="D44" s="141">
        <v>260</v>
      </c>
      <c r="E44" s="142"/>
      <c r="F44" s="141">
        <v>0</v>
      </c>
      <c r="G44" s="142"/>
      <c r="H44" s="141">
        <f t="shared" si="1"/>
        <v>260</v>
      </c>
      <c r="I44" s="142"/>
      <c r="J44" s="41"/>
    </row>
    <row r="45" spans="2:12" ht="28" customHeight="1" x14ac:dyDescent="0.35">
      <c r="B45" s="46" t="s">
        <v>114</v>
      </c>
      <c r="C45" s="157"/>
      <c r="D45" s="141">
        <v>26</v>
      </c>
      <c r="E45" s="142"/>
      <c r="F45" s="141">
        <v>0</v>
      </c>
      <c r="G45" s="142"/>
      <c r="H45" s="141">
        <f t="shared" si="1"/>
        <v>26</v>
      </c>
      <c r="I45" s="142"/>
      <c r="J45" s="41"/>
    </row>
    <row r="46" spans="2:12" ht="28" customHeight="1" x14ac:dyDescent="0.35">
      <c r="B46" s="46" t="s">
        <v>89</v>
      </c>
      <c r="C46" s="157"/>
      <c r="D46" s="141">
        <v>498</v>
      </c>
      <c r="E46" s="142"/>
      <c r="F46" s="141">
        <v>19</v>
      </c>
      <c r="G46" s="142"/>
      <c r="H46" s="141">
        <f>SUM(D46+F46)</f>
        <v>517</v>
      </c>
      <c r="I46" s="142"/>
      <c r="J46" s="41"/>
    </row>
    <row r="47" spans="2:12" ht="28" customHeight="1" x14ac:dyDescent="0.35">
      <c r="B47" s="46" t="s">
        <v>112</v>
      </c>
      <c r="C47" s="157"/>
      <c r="D47" s="141">
        <v>547</v>
      </c>
      <c r="E47" s="142"/>
      <c r="F47" s="141">
        <v>57</v>
      </c>
      <c r="G47" s="142"/>
      <c r="H47" s="141">
        <f t="shared" si="1"/>
        <v>604</v>
      </c>
      <c r="I47" s="142"/>
      <c r="J47" s="41"/>
    </row>
    <row r="48" spans="2:12" ht="28" customHeight="1" x14ac:dyDescent="0.35">
      <c r="B48" s="46" t="s">
        <v>107</v>
      </c>
      <c r="C48" s="157"/>
      <c r="D48" s="141">
        <v>105</v>
      </c>
      <c r="E48" s="142"/>
      <c r="F48" s="141">
        <v>7</v>
      </c>
      <c r="G48" s="142"/>
      <c r="H48" s="141">
        <f>SUM(D48+F48)</f>
        <v>112</v>
      </c>
      <c r="I48" s="142"/>
      <c r="J48" s="41"/>
    </row>
    <row r="49" spans="2:10" ht="28" customHeight="1" x14ac:dyDescent="0.35">
      <c r="B49" s="46" t="s">
        <v>90</v>
      </c>
      <c r="C49" s="157"/>
      <c r="D49" s="141">
        <v>106</v>
      </c>
      <c r="E49" s="142"/>
      <c r="F49" s="141">
        <v>0</v>
      </c>
      <c r="G49" s="142"/>
      <c r="H49" s="141">
        <f>SUM(D49+F49)</f>
        <v>106</v>
      </c>
      <c r="I49" s="142"/>
      <c r="J49" s="41"/>
    </row>
    <row r="50" spans="2:10" ht="28" customHeight="1" x14ac:dyDescent="0.35">
      <c r="B50" s="46" t="s">
        <v>101</v>
      </c>
      <c r="C50" s="157"/>
      <c r="D50" s="141">
        <v>55</v>
      </c>
      <c r="E50" s="142"/>
      <c r="F50" s="141">
        <v>12</v>
      </c>
      <c r="G50" s="142"/>
      <c r="H50" s="141">
        <f t="shared" si="1"/>
        <v>67</v>
      </c>
      <c r="I50" s="142"/>
      <c r="J50" s="41"/>
    </row>
    <row r="51" spans="2:10" ht="32.15" customHeight="1" x14ac:dyDescent="0.35">
      <c r="B51" s="47" t="s">
        <v>91</v>
      </c>
      <c r="C51" s="43">
        <f>SUM(C39)</f>
        <v>3000</v>
      </c>
      <c r="D51" s="139">
        <f>SUM(D39:E50)</f>
        <v>2907</v>
      </c>
      <c r="E51" s="140"/>
      <c r="F51" s="139">
        <f>SUM(F39:G50)</f>
        <v>119</v>
      </c>
      <c r="G51" s="140"/>
      <c r="H51" s="139">
        <f>SUM(H39:I50)</f>
        <v>3026</v>
      </c>
      <c r="I51" s="140"/>
      <c r="J51" s="41"/>
    </row>
    <row r="52" spans="2:10" ht="50.15" customHeight="1" x14ac:dyDescent="0.35">
      <c r="B52" s="54"/>
      <c r="C52" s="42"/>
      <c r="D52" s="42"/>
      <c r="E52" s="42"/>
      <c r="F52" s="42"/>
      <c r="G52" s="42"/>
      <c r="H52" s="42"/>
      <c r="I52" s="42"/>
      <c r="J52" s="55"/>
    </row>
    <row r="53" spans="2:10" ht="19" customHeight="1" x14ac:dyDescent="0.35">
      <c r="B53" s="120" t="s">
        <v>83</v>
      </c>
      <c r="C53" s="121" t="s">
        <v>80</v>
      </c>
      <c r="D53" s="122" t="s">
        <v>138</v>
      </c>
      <c r="E53" s="123"/>
      <c r="F53" s="126" t="s">
        <v>139</v>
      </c>
      <c r="G53" s="127"/>
      <c r="H53" s="130" t="s">
        <v>91</v>
      </c>
      <c r="I53" s="130"/>
      <c r="J53" s="41"/>
    </row>
    <row r="54" spans="2:10" ht="24.75" customHeight="1" x14ac:dyDescent="0.35">
      <c r="B54" s="120"/>
      <c r="C54" s="121"/>
      <c r="D54" s="124"/>
      <c r="E54" s="125"/>
      <c r="F54" s="128"/>
      <c r="G54" s="129"/>
      <c r="H54" s="131"/>
      <c r="I54" s="130"/>
      <c r="J54" s="41"/>
    </row>
    <row r="55" spans="2:10" ht="28" customHeight="1" x14ac:dyDescent="0.35">
      <c r="B55" s="46" t="s">
        <v>92</v>
      </c>
      <c r="C55" s="156">
        <v>1500</v>
      </c>
      <c r="D55" s="143">
        <v>9</v>
      </c>
      <c r="E55" s="144"/>
      <c r="F55" s="143">
        <v>1</v>
      </c>
      <c r="G55" s="144"/>
      <c r="H55" s="143">
        <f>SUM(D55+F55)</f>
        <v>10</v>
      </c>
      <c r="I55" s="144"/>
      <c r="J55" s="41"/>
    </row>
    <row r="56" spans="2:10" ht="28" customHeight="1" x14ac:dyDescent="0.35">
      <c r="B56" s="46" t="s">
        <v>93</v>
      </c>
      <c r="C56" s="156"/>
      <c r="D56" s="143">
        <v>1373</v>
      </c>
      <c r="E56" s="144"/>
      <c r="F56" s="143">
        <v>107</v>
      </c>
      <c r="G56" s="144"/>
      <c r="H56" s="143">
        <f t="shared" ref="H56:H62" si="2">SUM(D56+F56)</f>
        <v>1480</v>
      </c>
      <c r="I56" s="144"/>
      <c r="J56" s="41"/>
    </row>
    <row r="57" spans="2:10" ht="28" customHeight="1" x14ac:dyDescent="0.35">
      <c r="B57" s="46" t="s">
        <v>94</v>
      </c>
      <c r="C57" s="156"/>
      <c r="D57" s="143">
        <v>10</v>
      </c>
      <c r="E57" s="144"/>
      <c r="F57" s="143">
        <v>0</v>
      </c>
      <c r="G57" s="144"/>
      <c r="H57" s="143">
        <f t="shared" si="2"/>
        <v>10</v>
      </c>
      <c r="I57" s="144"/>
      <c r="J57" s="41"/>
    </row>
    <row r="58" spans="2:10" ht="28" customHeight="1" x14ac:dyDescent="0.35">
      <c r="B58" s="46" t="s">
        <v>95</v>
      </c>
      <c r="C58" s="156"/>
      <c r="D58" s="143">
        <v>123</v>
      </c>
      <c r="E58" s="144"/>
      <c r="F58" s="143">
        <v>4</v>
      </c>
      <c r="G58" s="144"/>
      <c r="H58" s="143">
        <f t="shared" si="2"/>
        <v>127</v>
      </c>
      <c r="I58" s="144"/>
      <c r="J58" s="41"/>
    </row>
    <row r="59" spans="2:10" ht="28" customHeight="1" x14ac:dyDescent="0.35">
      <c r="B59" s="46" t="s">
        <v>96</v>
      </c>
      <c r="C59" s="156"/>
      <c r="D59" s="143">
        <v>41</v>
      </c>
      <c r="E59" s="144"/>
      <c r="F59" s="143">
        <v>2</v>
      </c>
      <c r="G59" s="144"/>
      <c r="H59" s="143">
        <f t="shared" si="2"/>
        <v>43</v>
      </c>
      <c r="I59" s="144"/>
      <c r="J59" s="41"/>
    </row>
    <row r="60" spans="2:10" ht="28" customHeight="1" x14ac:dyDescent="0.35">
      <c r="B60" s="46" t="s">
        <v>97</v>
      </c>
      <c r="C60" s="156"/>
      <c r="D60" s="143">
        <v>23</v>
      </c>
      <c r="E60" s="144"/>
      <c r="F60" s="143">
        <v>1</v>
      </c>
      <c r="G60" s="144"/>
      <c r="H60" s="143">
        <f t="shared" si="2"/>
        <v>24</v>
      </c>
      <c r="I60" s="144"/>
      <c r="J60" s="41"/>
    </row>
    <row r="61" spans="2:10" ht="28" customHeight="1" x14ac:dyDescent="0.35">
      <c r="B61" s="46" t="s">
        <v>98</v>
      </c>
      <c r="C61" s="156"/>
      <c r="D61" s="143">
        <v>52</v>
      </c>
      <c r="E61" s="144"/>
      <c r="F61" s="143">
        <v>1</v>
      </c>
      <c r="G61" s="144"/>
      <c r="H61" s="143">
        <f t="shared" si="2"/>
        <v>53</v>
      </c>
      <c r="I61" s="144"/>
      <c r="J61" s="41"/>
    </row>
    <row r="62" spans="2:10" ht="28" customHeight="1" x14ac:dyDescent="0.35">
      <c r="B62" s="46" t="s">
        <v>99</v>
      </c>
      <c r="C62" s="156"/>
      <c r="D62" s="143">
        <v>10</v>
      </c>
      <c r="E62" s="144"/>
      <c r="F62" s="143">
        <v>0</v>
      </c>
      <c r="G62" s="144"/>
      <c r="H62" s="143">
        <f t="shared" si="2"/>
        <v>10</v>
      </c>
      <c r="I62" s="144"/>
      <c r="J62" s="41"/>
    </row>
    <row r="63" spans="2:10" ht="32.15" customHeight="1" x14ac:dyDescent="0.35">
      <c r="B63" s="47" t="s">
        <v>91</v>
      </c>
      <c r="C63" s="58">
        <f>SUM(C55)</f>
        <v>1500</v>
      </c>
      <c r="D63" s="139">
        <f>SUM(D55:E62)</f>
        <v>1641</v>
      </c>
      <c r="E63" s="140"/>
      <c r="F63" s="139">
        <f t="shared" ref="F63" si="3">SUM(F55:G62)</f>
        <v>116</v>
      </c>
      <c r="G63" s="140"/>
      <c r="H63" s="139">
        <f>SUM(H55:I62)</f>
        <v>1757</v>
      </c>
      <c r="I63" s="140"/>
      <c r="J63" s="41"/>
    </row>
    <row r="64" spans="2:10" ht="50.15" customHeight="1" x14ac:dyDescent="0.35">
      <c r="B64" s="145"/>
      <c r="C64" s="145"/>
      <c r="D64" s="145"/>
      <c r="E64" s="145"/>
      <c r="F64" s="145"/>
      <c r="G64" s="145"/>
      <c r="H64" s="145"/>
      <c r="I64" s="145"/>
      <c r="J64" s="145"/>
    </row>
    <row r="65" spans="1:10" ht="8.25" customHeight="1" x14ac:dyDescent="0.35">
      <c r="A65" s="41"/>
      <c r="B65" s="120" t="s">
        <v>83</v>
      </c>
      <c r="C65" s="121" t="s">
        <v>80</v>
      </c>
      <c r="D65" s="122" t="s">
        <v>138</v>
      </c>
      <c r="E65" s="123"/>
      <c r="F65" s="126" t="s">
        <v>139</v>
      </c>
      <c r="G65" s="127"/>
      <c r="H65" s="130" t="s">
        <v>91</v>
      </c>
      <c r="I65" s="130"/>
      <c r="J65" s="41"/>
    </row>
    <row r="66" spans="1:10" ht="35.25" customHeight="1" x14ac:dyDescent="0.35">
      <c r="A66" s="41"/>
      <c r="B66" s="120"/>
      <c r="C66" s="121"/>
      <c r="D66" s="124"/>
      <c r="E66" s="125"/>
      <c r="F66" s="128"/>
      <c r="G66" s="129"/>
      <c r="H66" s="131"/>
      <c r="I66" s="130"/>
      <c r="J66" s="41"/>
    </row>
    <row r="67" spans="1:10" ht="32.25" customHeight="1" x14ac:dyDescent="0.35">
      <c r="A67" s="41"/>
      <c r="B67" s="46" t="s">
        <v>100</v>
      </c>
      <c r="C67" s="51" t="s">
        <v>84</v>
      </c>
      <c r="D67" s="132">
        <v>205</v>
      </c>
      <c r="E67" s="133"/>
      <c r="F67" s="132">
        <v>12</v>
      </c>
      <c r="G67" s="133"/>
      <c r="H67" s="134">
        <v>217</v>
      </c>
      <c r="I67" s="134"/>
      <c r="J67" s="41"/>
    </row>
    <row r="68" spans="1:10" ht="44.25" customHeight="1" x14ac:dyDescent="0.35">
      <c r="A68" s="41"/>
      <c r="B68" s="119" t="s">
        <v>143</v>
      </c>
      <c r="C68" s="119"/>
      <c r="D68" s="119"/>
      <c r="E68" s="119"/>
      <c r="F68" s="119"/>
      <c r="G68" s="119"/>
      <c r="H68" s="119"/>
      <c r="I68" s="119"/>
      <c r="J68" s="49"/>
    </row>
    <row r="69" spans="1:10" ht="32.25" customHeight="1" x14ac:dyDescent="0.35">
      <c r="A69" s="41"/>
      <c r="B69" s="88"/>
      <c r="C69" s="88"/>
      <c r="D69" s="88"/>
      <c r="E69" s="88"/>
      <c r="F69" s="88"/>
      <c r="G69" s="88"/>
      <c r="H69" s="88"/>
      <c r="I69" s="88"/>
      <c r="J69" s="49"/>
    </row>
    <row r="70" spans="1:10" ht="32.25" customHeight="1" x14ac:dyDescent="0.35">
      <c r="A70" s="41"/>
      <c r="B70" s="120" t="s">
        <v>58</v>
      </c>
      <c r="C70" s="121" t="s">
        <v>80</v>
      </c>
      <c r="D70" s="122" t="s">
        <v>138</v>
      </c>
      <c r="E70" s="123"/>
      <c r="F70" s="126" t="s">
        <v>139</v>
      </c>
      <c r="G70" s="127"/>
      <c r="H70" s="130" t="s">
        <v>91</v>
      </c>
      <c r="I70" s="130"/>
      <c r="J70" s="49"/>
    </row>
    <row r="71" spans="1:10" ht="32.25" customHeight="1" x14ac:dyDescent="0.35">
      <c r="A71" s="41"/>
      <c r="B71" s="120"/>
      <c r="C71" s="121"/>
      <c r="D71" s="124"/>
      <c r="E71" s="125"/>
      <c r="F71" s="128"/>
      <c r="G71" s="129"/>
      <c r="H71" s="131"/>
      <c r="I71" s="130"/>
      <c r="J71" s="49"/>
    </row>
    <row r="72" spans="1:10" ht="32.25" customHeight="1" x14ac:dyDescent="0.35">
      <c r="A72" s="41"/>
      <c r="B72" s="46" t="s">
        <v>103</v>
      </c>
      <c r="C72" s="51" t="s">
        <v>84</v>
      </c>
      <c r="D72" s="132">
        <v>98</v>
      </c>
      <c r="E72" s="133"/>
      <c r="F72" s="132">
        <v>9</v>
      </c>
      <c r="G72" s="133"/>
      <c r="H72" s="134">
        <f>SUM(D72,F72)</f>
        <v>107</v>
      </c>
      <c r="I72" s="134"/>
      <c r="J72" s="49"/>
    </row>
    <row r="73" spans="1:10" ht="44.25" customHeight="1" x14ac:dyDescent="0.35">
      <c r="A73" s="41"/>
      <c r="B73" s="119" t="s">
        <v>143</v>
      </c>
      <c r="C73" s="119"/>
      <c r="D73" s="119"/>
      <c r="E73" s="119"/>
      <c r="F73" s="119"/>
      <c r="G73" s="119"/>
      <c r="H73" s="119"/>
      <c r="I73" s="119"/>
      <c r="J73" s="49"/>
    </row>
    <row r="74" spans="1:10" ht="50.15" customHeight="1" x14ac:dyDescent="0.35">
      <c r="A74" s="41"/>
      <c r="B74" s="88"/>
      <c r="C74" s="88"/>
      <c r="D74" s="88"/>
      <c r="E74" s="88"/>
      <c r="F74" s="88"/>
      <c r="G74" s="88"/>
      <c r="H74" s="88"/>
      <c r="I74" s="88"/>
      <c r="J74" s="49"/>
    </row>
    <row r="75" spans="1:10" ht="32.25" customHeight="1" x14ac:dyDescent="0.35">
      <c r="A75" s="41"/>
      <c r="B75" s="120" t="s">
        <v>142</v>
      </c>
      <c r="C75" s="121" t="s">
        <v>80</v>
      </c>
      <c r="D75" s="122" t="s">
        <v>138</v>
      </c>
      <c r="E75" s="123"/>
      <c r="F75" s="126" t="s">
        <v>139</v>
      </c>
      <c r="G75" s="127"/>
      <c r="H75" s="130" t="s">
        <v>91</v>
      </c>
      <c r="I75" s="130"/>
      <c r="J75" s="49"/>
    </row>
    <row r="76" spans="1:10" ht="32.25" customHeight="1" x14ac:dyDescent="0.35">
      <c r="A76" s="41"/>
      <c r="B76" s="120"/>
      <c r="C76" s="121"/>
      <c r="D76" s="124"/>
      <c r="E76" s="125"/>
      <c r="F76" s="128"/>
      <c r="G76" s="129"/>
      <c r="H76" s="131"/>
      <c r="I76" s="130"/>
      <c r="J76" s="49"/>
    </row>
    <row r="77" spans="1:10" ht="32.25" customHeight="1" x14ac:dyDescent="0.35">
      <c r="A77" s="41"/>
      <c r="B77" s="46" t="s">
        <v>92</v>
      </c>
      <c r="C77" s="51" t="s">
        <v>84</v>
      </c>
      <c r="D77" s="132">
        <v>563</v>
      </c>
      <c r="E77" s="133"/>
      <c r="F77" s="132">
        <v>30</v>
      </c>
      <c r="G77" s="133"/>
      <c r="H77" s="134">
        <f>SUM(D77:G77)</f>
        <v>593</v>
      </c>
      <c r="I77" s="134"/>
      <c r="J77" s="49"/>
    </row>
    <row r="78" spans="1:10" ht="44.25" customHeight="1" x14ac:dyDescent="0.35">
      <c r="A78" s="41"/>
      <c r="B78" s="119" t="s">
        <v>143</v>
      </c>
      <c r="C78" s="119"/>
      <c r="D78" s="119"/>
      <c r="E78" s="119"/>
      <c r="F78" s="119"/>
      <c r="G78" s="119"/>
      <c r="H78" s="119"/>
      <c r="I78" s="119"/>
      <c r="J78" s="49"/>
    </row>
    <row r="79" spans="1:10" ht="44.25" customHeight="1" x14ac:dyDescent="0.35">
      <c r="A79" s="41"/>
      <c r="B79" s="56"/>
      <c r="C79" s="56"/>
      <c r="D79" s="56"/>
      <c r="E79" s="56"/>
      <c r="F79" s="56"/>
      <c r="G79" s="56"/>
      <c r="H79" s="56"/>
      <c r="I79" s="56"/>
      <c r="J79" s="49"/>
    </row>
    <row r="80" spans="1:10" ht="44.25" customHeight="1" x14ac:dyDescent="0.35">
      <c r="A80" s="41"/>
      <c r="B80" s="169" t="s">
        <v>146</v>
      </c>
      <c r="C80" s="170" t="s">
        <v>80</v>
      </c>
      <c r="D80" s="122" t="s">
        <v>138</v>
      </c>
      <c r="E80" s="123"/>
      <c r="F80" s="162" t="s">
        <v>139</v>
      </c>
      <c r="G80" s="163"/>
      <c r="H80" s="130" t="s">
        <v>91</v>
      </c>
      <c r="I80" s="130"/>
      <c r="J80" s="49"/>
    </row>
    <row r="81" spans="1:18" ht="44.25" customHeight="1" x14ac:dyDescent="0.35">
      <c r="A81" s="41"/>
      <c r="B81" s="169"/>
      <c r="C81" s="170"/>
      <c r="D81" s="124"/>
      <c r="E81" s="125"/>
      <c r="F81" s="164"/>
      <c r="G81" s="165"/>
      <c r="H81" s="131"/>
      <c r="I81" s="130"/>
      <c r="J81" s="49"/>
    </row>
    <row r="82" spans="1:18" ht="44.25" customHeight="1" x14ac:dyDescent="0.35">
      <c r="A82" s="41"/>
      <c r="B82" s="65" t="s">
        <v>152</v>
      </c>
      <c r="C82" s="66" t="s">
        <v>84</v>
      </c>
      <c r="D82" s="166" t="s">
        <v>134</v>
      </c>
      <c r="E82" s="167"/>
      <c r="F82" s="166" t="s">
        <v>134</v>
      </c>
      <c r="G82" s="167"/>
      <c r="H82" s="159">
        <v>244</v>
      </c>
      <c r="I82" s="159"/>
      <c r="J82" s="49"/>
    </row>
    <row r="83" spans="1:18" ht="44.25" customHeight="1" x14ac:dyDescent="0.35">
      <c r="A83" s="41"/>
      <c r="B83" s="168" t="s">
        <v>143</v>
      </c>
      <c r="C83" s="168"/>
      <c r="D83" s="168"/>
      <c r="E83" s="168"/>
      <c r="F83" s="168"/>
      <c r="G83" s="168"/>
      <c r="H83" s="168"/>
      <c r="I83" s="168"/>
      <c r="J83" s="49"/>
    </row>
    <row r="84" spans="1:18" ht="44.25" customHeight="1" x14ac:dyDescent="0.35">
      <c r="A84" s="41"/>
      <c r="B84" s="56"/>
      <c r="C84" s="56"/>
      <c r="D84" s="56"/>
      <c r="E84" s="56"/>
      <c r="F84" s="56"/>
      <c r="G84" s="56"/>
      <c r="H84" s="56"/>
      <c r="I84" s="56"/>
      <c r="J84" s="49"/>
    </row>
    <row r="85" spans="1:18" ht="44.25" customHeight="1" x14ac:dyDescent="0.35">
      <c r="A85" s="41"/>
      <c r="B85" s="56"/>
      <c r="C85" s="56"/>
      <c r="D85" s="56"/>
      <c r="E85" s="56"/>
      <c r="F85" s="56"/>
      <c r="G85" s="56"/>
      <c r="H85" s="56"/>
      <c r="I85" s="56"/>
      <c r="J85" s="49"/>
    </row>
    <row r="86" spans="1:18" ht="35.15" customHeight="1" x14ac:dyDescent="0.35">
      <c r="B86" s="120" t="s">
        <v>147</v>
      </c>
      <c r="C86" s="130" t="s">
        <v>80</v>
      </c>
      <c r="D86" s="122" t="s">
        <v>138</v>
      </c>
      <c r="E86" s="123"/>
      <c r="F86" s="122" t="s">
        <v>139</v>
      </c>
      <c r="G86" s="123"/>
      <c r="H86" s="130" t="s">
        <v>91</v>
      </c>
      <c r="I86" s="130"/>
      <c r="J86" s="41"/>
    </row>
    <row r="87" spans="1:18" ht="35.15" customHeight="1" x14ac:dyDescent="0.35">
      <c r="B87" s="120"/>
      <c r="C87" s="130"/>
      <c r="D87" s="124"/>
      <c r="E87" s="125"/>
      <c r="F87" s="124"/>
      <c r="G87" s="125"/>
      <c r="H87" s="131"/>
      <c r="I87" s="130"/>
      <c r="J87" s="41"/>
    </row>
    <row r="88" spans="1:18" ht="38.25" customHeight="1" x14ac:dyDescent="0.35">
      <c r="B88" s="46" t="s">
        <v>148</v>
      </c>
      <c r="C88" s="153" t="s">
        <v>84</v>
      </c>
      <c r="D88" s="143">
        <v>105</v>
      </c>
      <c r="E88" s="144"/>
      <c r="F88" s="143">
        <v>10</v>
      </c>
      <c r="G88" s="144"/>
      <c r="H88" s="152">
        <f>SUM(D88:G88)</f>
        <v>115</v>
      </c>
      <c r="I88" s="152"/>
      <c r="J88" s="41"/>
    </row>
    <row r="89" spans="1:18" ht="40.5" customHeight="1" x14ac:dyDescent="0.35">
      <c r="B89" s="46" t="s">
        <v>149</v>
      </c>
      <c r="C89" s="154"/>
      <c r="D89" s="143">
        <v>16</v>
      </c>
      <c r="E89" s="144"/>
      <c r="F89" s="143">
        <v>0</v>
      </c>
      <c r="G89" s="144"/>
      <c r="H89" s="152">
        <f t="shared" ref="H89:H91" si="4">SUM(D89:G89)</f>
        <v>16</v>
      </c>
      <c r="I89" s="152"/>
      <c r="J89" s="41"/>
    </row>
    <row r="90" spans="1:18" ht="40.5" customHeight="1" x14ac:dyDescent="0.35">
      <c r="B90" s="46" t="s">
        <v>77</v>
      </c>
      <c r="C90" s="154"/>
      <c r="D90" s="143">
        <v>25</v>
      </c>
      <c r="E90" s="144"/>
      <c r="F90" s="143">
        <v>1</v>
      </c>
      <c r="G90" s="144"/>
      <c r="H90" s="152">
        <f t="shared" si="4"/>
        <v>26</v>
      </c>
      <c r="I90" s="152"/>
      <c r="J90" s="41"/>
    </row>
    <row r="91" spans="1:18" ht="36.75" customHeight="1" x14ac:dyDescent="0.35">
      <c r="B91" s="46" t="s">
        <v>179</v>
      </c>
      <c r="C91" s="154"/>
      <c r="D91" s="143">
        <v>1675</v>
      </c>
      <c r="E91" s="144"/>
      <c r="F91" s="143">
        <v>80</v>
      </c>
      <c r="G91" s="144"/>
      <c r="H91" s="152">
        <f t="shared" si="4"/>
        <v>1755</v>
      </c>
      <c r="I91" s="152"/>
      <c r="J91" s="41"/>
    </row>
    <row r="92" spans="1:18" ht="40" customHeight="1" x14ac:dyDescent="0.35">
      <c r="B92" s="48" t="s">
        <v>91</v>
      </c>
      <c r="C92" s="155"/>
      <c r="D92" s="139">
        <f>SUM(D88:E91)</f>
        <v>1821</v>
      </c>
      <c r="E92" s="140"/>
      <c r="F92" s="139">
        <f>SUM(F88:G91)</f>
        <v>91</v>
      </c>
      <c r="G92" s="140"/>
      <c r="H92" s="156">
        <f>SUM(H88:I91)</f>
        <v>1912</v>
      </c>
      <c r="I92" s="156"/>
      <c r="J92" s="41"/>
    </row>
    <row r="93" spans="1:18" ht="44.25" customHeight="1" x14ac:dyDescent="0.35">
      <c r="B93" s="119" t="s">
        <v>143</v>
      </c>
      <c r="C93" s="119"/>
      <c r="D93" s="119"/>
      <c r="E93" s="119"/>
      <c r="F93" s="119"/>
      <c r="G93" s="119"/>
      <c r="H93" s="119"/>
      <c r="I93" s="119"/>
      <c r="J93" s="41"/>
    </row>
    <row r="94" spans="1:18" x14ac:dyDescent="0.35">
      <c r="B94" s="145"/>
      <c r="C94" s="145"/>
      <c r="D94" s="145"/>
      <c r="E94" s="145"/>
      <c r="F94" s="145"/>
      <c r="G94" s="145"/>
      <c r="H94" s="145"/>
      <c r="I94" s="145"/>
      <c r="J94" s="145"/>
      <c r="Q94" s="158"/>
      <c r="R94" s="158"/>
    </row>
    <row r="95" spans="1:18" ht="14.5" x14ac:dyDescent="0.35">
      <c r="B95" s="49"/>
      <c r="C95" s="49"/>
      <c r="D95" s="49"/>
      <c r="E95" s="49"/>
      <c r="F95" s="49"/>
      <c r="G95" s="49"/>
      <c r="H95" s="49"/>
      <c r="I95" s="49"/>
      <c r="J95" s="49"/>
    </row>
    <row r="96" spans="1:18" ht="63" customHeight="1" x14ac:dyDescent="0.35">
      <c r="B96" s="138" t="s">
        <v>180</v>
      </c>
      <c r="C96" s="138"/>
      <c r="D96" s="138"/>
      <c r="E96" s="138"/>
      <c r="F96" s="138"/>
      <c r="G96" s="138"/>
      <c r="H96" s="138"/>
      <c r="I96" s="138"/>
      <c r="J96" s="49"/>
    </row>
    <row r="97" spans="2:13" ht="14.5" x14ac:dyDescent="0.35">
      <c r="B97" s="49"/>
      <c r="C97" s="49"/>
      <c r="D97" s="49"/>
      <c r="E97" s="49"/>
      <c r="F97" s="49"/>
      <c r="G97" s="49"/>
      <c r="H97" s="49"/>
      <c r="I97" s="49"/>
      <c r="J97" s="49"/>
    </row>
    <row r="98" spans="2:13" ht="14.5" x14ac:dyDescent="0.35">
      <c r="B98" s="49"/>
      <c r="C98" s="49"/>
      <c r="D98" s="49"/>
      <c r="E98" s="49"/>
      <c r="F98" s="49"/>
      <c r="G98" s="49"/>
      <c r="H98" s="49"/>
      <c r="I98" s="49"/>
      <c r="J98" s="49"/>
    </row>
    <row r="99" spans="2:13" ht="14.5" x14ac:dyDescent="0.35">
      <c r="B99" s="49"/>
      <c r="C99" s="49"/>
      <c r="D99" s="49"/>
      <c r="E99" s="49"/>
      <c r="F99" s="49"/>
      <c r="G99" s="49"/>
      <c r="H99" s="49"/>
      <c r="I99" s="49"/>
      <c r="J99" s="49"/>
    </row>
    <row r="100" spans="2:13" ht="14.5" x14ac:dyDescent="0.35">
      <c r="B100" s="49"/>
      <c r="C100" s="49"/>
      <c r="D100" s="49"/>
      <c r="E100" s="49"/>
      <c r="F100" s="49"/>
      <c r="G100" s="49"/>
      <c r="H100" s="49"/>
      <c r="I100" s="49"/>
      <c r="J100" s="49"/>
    </row>
    <row r="101" spans="2:13" ht="14.5" x14ac:dyDescent="0.35">
      <c r="B101" s="49"/>
      <c r="C101" s="49"/>
      <c r="D101" s="49"/>
      <c r="E101" s="49"/>
      <c r="F101" s="49"/>
      <c r="G101" s="49"/>
      <c r="H101" s="49"/>
      <c r="I101" s="49"/>
      <c r="J101" s="49"/>
    </row>
    <row r="102" spans="2:13" ht="14.5" x14ac:dyDescent="0.35">
      <c r="B102" s="49"/>
      <c r="C102" s="49"/>
      <c r="D102" s="49"/>
      <c r="E102" s="49"/>
      <c r="F102" s="49"/>
      <c r="G102" s="49"/>
      <c r="H102" s="49"/>
      <c r="I102" s="49"/>
      <c r="J102" s="49"/>
    </row>
    <row r="103" spans="2:13" ht="14.5" x14ac:dyDescent="0.35">
      <c r="B103" s="49"/>
      <c r="C103" s="49"/>
      <c r="D103" s="49"/>
      <c r="E103" s="49"/>
      <c r="F103" s="49"/>
      <c r="G103" s="49"/>
      <c r="H103" s="49"/>
      <c r="I103" s="49"/>
      <c r="J103" s="49"/>
    </row>
    <row r="104" spans="2:13" ht="14.5" x14ac:dyDescent="0.35">
      <c r="B104" s="49"/>
      <c r="C104" s="49"/>
      <c r="D104" s="49"/>
      <c r="E104" s="49"/>
      <c r="F104" s="49"/>
      <c r="G104" s="49"/>
      <c r="H104" s="49"/>
      <c r="I104" s="49"/>
      <c r="J104" s="49"/>
    </row>
    <row r="105" spans="2:13" ht="14.5" x14ac:dyDescent="0.35">
      <c r="B105" s="49"/>
      <c r="C105" s="49"/>
      <c r="D105" s="49"/>
      <c r="E105" s="49"/>
      <c r="F105" s="49"/>
      <c r="G105" s="49"/>
      <c r="H105" s="49"/>
      <c r="I105" s="49"/>
      <c r="J105" s="49"/>
    </row>
    <row r="106" spans="2:13" ht="14.5" x14ac:dyDescent="0.35">
      <c r="B106" s="49"/>
      <c r="C106" s="49"/>
      <c r="D106" s="49"/>
      <c r="E106" s="49"/>
      <c r="F106" s="49"/>
      <c r="G106" s="49"/>
      <c r="H106" s="49"/>
      <c r="I106" s="49"/>
      <c r="J106" s="49"/>
    </row>
    <row r="107" spans="2:13" ht="20.25" customHeight="1" x14ac:dyDescent="0.35"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</row>
    <row r="108" spans="2:13" ht="25.5" customHeight="1" x14ac:dyDescent="0.35">
      <c r="B108" s="160" t="s">
        <v>183</v>
      </c>
      <c r="C108" s="160"/>
      <c r="D108" s="160"/>
      <c r="E108" s="160"/>
      <c r="F108" s="160"/>
      <c r="G108" s="160"/>
      <c r="H108" s="160"/>
      <c r="I108" s="160"/>
      <c r="J108" s="49"/>
      <c r="K108" s="49"/>
      <c r="L108" s="49"/>
      <c r="M108" s="49"/>
    </row>
    <row r="109" spans="2:13" ht="20.25" customHeight="1" x14ac:dyDescent="0.35">
      <c r="B109" s="161" t="s">
        <v>182</v>
      </c>
      <c r="C109" s="161"/>
      <c r="D109" s="161"/>
      <c r="E109" s="161"/>
      <c r="F109" s="161"/>
      <c r="G109" s="161"/>
      <c r="H109" s="161"/>
      <c r="I109" s="161"/>
      <c r="J109" s="53"/>
      <c r="M109" s="49"/>
    </row>
    <row r="110" spans="2:13" ht="17.149999999999999" customHeight="1" x14ac:dyDescent="0.35">
      <c r="B110" s="53"/>
      <c r="C110" s="145"/>
      <c r="D110" s="145"/>
      <c r="E110" s="145"/>
      <c r="F110" s="145"/>
      <c r="G110" s="145"/>
      <c r="H110" s="145"/>
      <c r="I110" s="145"/>
      <c r="J110" s="64"/>
      <c r="M110" s="49"/>
    </row>
    <row r="111" spans="2:13" ht="17.149999999999999" customHeight="1" x14ac:dyDescent="0.35">
      <c r="B111" s="63"/>
      <c r="C111" s="64"/>
      <c r="D111" s="64"/>
      <c r="E111" s="64"/>
      <c r="F111" s="64"/>
      <c r="G111" s="64"/>
      <c r="H111" s="64"/>
      <c r="I111" s="49"/>
      <c r="J111"/>
      <c r="M111" s="49"/>
    </row>
    <row r="112" spans="2:13" ht="17.149999999999999" customHeight="1" x14ac:dyDescent="0.35">
      <c r="B112" s="62"/>
      <c r="C112" s="62"/>
      <c r="D112" s="62"/>
      <c r="E112" s="62"/>
      <c r="F112" s="62"/>
      <c r="G112" s="62"/>
      <c r="H112" s="62"/>
      <c r="I112" s="62"/>
      <c r="J112" s="49"/>
    </row>
    <row r="113" spans="2:10" ht="14.5" x14ac:dyDescent="0.35">
      <c r="B113" s="57"/>
      <c r="C113" s="57"/>
      <c r="D113" s="57"/>
      <c r="E113" s="57"/>
      <c r="F113" s="57"/>
      <c r="G113" s="57"/>
      <c r="H113" s="57"/>
      <c r="I113" s="57"/>
      <c r="J113" s="49"/>
    </row>
    <row r="114" spans="2:10" ht="14.5" x14ac:dyDescent="0.35">
      <c r="B114" s="57"/>
      <c r="C114" s="57"/>
      <c r="D114" s="57"/>
      <c r="E114" s="57"/>
      <c r="F114" s="57"/>
      <c r="G114" s="57"/>
      <c r="H114" s="57"/>
      <c r="I114" s="57"/>
      <c r="J114" s="49"/>
    </row>
    <row r="115" spans="2:10" ht="14.5" x14ac:dyDescent="0.35">
      <c r="B115" s="57"/>
      <c r="C115" s="57"/>
      <c r="D115" s="57"/>
      <c r="E115" s="57"/>
      <c r="F115" s="57"/>
      <c r="G115" s="57"/>
      <c r="H115" s="57"/>
      <c r="I115" s="57"/>
      <c r="J115" s="49"/>
    </row>
    <row r="116" spans="2:10" ht="14.5" x14ac:dyDescent="0.35">
      <c r="B116" s="49"/>
      <c r="C116" s="49"/>
      <c r="D116" s="49"/>
      <c r="E116" s="49"/>
      <c r="F116" s="49"/>
      <c r="G116" s="49"/>
      <c r="H116" s="49"/>
      <c r="I116" s="49"/>
      <c r="J116" s="49"/>
    </row>
    <row r="117" spans="2:10" ht="14.5" x14ac:dyDescent="0.35">
      <c r="B117" s="61"/>
      <c r="C117" s="61"/>
      <c r="D117" s="61"/>
      <c r="E117" s="61"/>
      <c r="F117" s="61"/>
      <c r="G117" s="61"/>
      <c r="H117" s="57"/>
      <c r="I117" s="57"/>
      <c r="J117" s="49"/>
    </row>
    <row r="118" spans="2:10" ht="14.5" x14ac:dyDescent="0.35">
      <c r="B118" s="61"/>
      <c r="C118" s="61"/>
      <c r="D118" s="61"/>
      <c r="E118" s="61"/>
      <c r="F118" s="61"/>
      <c r="G118" s="61"/>
      <c r="H118" s="57"/>
      <c r="I118" s="57"/>
      <c r="J118" s="49"/>
    </row>
    <row r="119" spans="2:10" ht="14.5" x14ac:dyDescent="0.35">
      <c r="B119" s="61"/>
      <c r="C119" s="61"/>
      <c r="D119" s="61"/>
      <c r="E119" s="61"/>
      <c r="F119" s="61"/>
      <c r="G119" s="61"/>
      <c r="H119" s="57"/>
      <c r="I119" s="57"/>
      <c r="J119" s="49"/>
    </row>
    <row r="120" spans="2:10" ht="14.5" x14ac:dyDescent="0.35">
      <c r="B120" s="19"/>
      <c r="C120" s="19"/>
      <c r="D120" s="19"/>
      <c r="E120" s="19"/>
      <c r="F120" s="19"/>
      <c r="G120" s="19"/>
      <c r="H120" s="19"/>
      <c r="I120" s="19"/>
      <c r="J120" s="19"/>
    </row>
  </sheetData>
  <mergeCells count="216">
    <mergeCell ref="F62:G62"/>
    <mergeCell ref="F63:G63"/>
    <mergeCell ref="F91:G91"/>
    <mergeCell ref="F92:G92"/>
    <mergeCell ref="D91:E91"/>
    <mergeCell ref="D92:E92"/>
    <mergeCell ref="D67:E67"/>
    <mergeCell ref="F67:G67"/>
    <mergeCell ref="D88:E88"/>
    <mergeCell ref="D89:E89"/>
    <mergeCell ref="F88:G88"/>
    <mergeCell ref="F89:G89"/>
    <mergeCell ref="F50:G50"/>
    <mergeCell ref="F51:G51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D65:E66"/>
    <mergeCell ref="F65:G66"/>
    <mergeCell ref="D39:E39"/>
    <mergeCell ref="F55:G55"/>
    <mergeCell ref="F56:G56"/>
    <mergeCell ref="D18:E18"/>
    <mergeCell ref="D17:E17"/>
    <mergeCell ref="D19:E19"/>
    <mergeCell ref="D14:E14"/>
    <mergeCell ref="D15:E15"/>
    <mergeCell ref="D16:E16"/>
    <mergeCell ref="F14:G14"/>
    <mergeCell ref="F15:G15"/>
    <mergeCell ref="F16:G16"/>
    <mergeCell ref="D21:E22"/>
    <mergeCell ref="F21:G22"/>
    <mergeCell ref="D23:E23"/>
    <mergeCell ref="F23:G23"/>
    <mergeCell ref="F31:G32"/>
    <mergeCell ref="D31:E32"/>
    <mergeCell ref="F17:G17"/>
    <mergeCell ref="F18:G18"/>
    <mergeCell ref="F19:G19"/>
    <mergeCell ref="F28:G28"/>
    <mergeCell ref="C110:I110"/>
    <mergeCell ref="Q94:R94"/>
    <mergeCell ref="H82:I82"/>
    <mergeCell ref="B108:I108"/>
    <mergeCell ref="B109:I109"/>
    <mergeCell ref="F80:G81"/>
    <mergeCell ref="D80:E81"/>
    <mergeCell ref="D82:E82"/>
    <mergeCell ref="F82:G82"/>
    <mergeCell ref="B83:I83"/>
    <mergeCell ref="H80:I81"/>
    <mergeCell ref="B94:J94"/>
    <mergeCell ref="B80:B81"/>
    <mergeCell ref="C80:C81"/>
    <mergeCell ref="H90:I90"/>
    <mergeCell ref="F90:G90"/>
    <mergeCell ref="D90:E90"/>
    <mergeCell ref="H92:I92"/>
    <mergeCell ref="B86:B87"/>
    <mergeCell ref="C86:C87"/>
    <mergeCell ref="H86:I87"/>
    <mergeCell ref="H88:I88"/>
    <mergeCell ref="H89:I89"/>
    <mergeCell ref="H91:I91"/>
    <mergeCell ref="F86:G87"/>
    <mergeCell ref="D86:E87"/>
    <mergeCell ref="C88:C92"/>
    <mergeCell ref="B93:I93"/>
    <mergeCell ref="C37:C38"/>
    <mergeCell ref="H56:I56"/>
    <mergeCell ref="H61:I61"/>
    <mergeCell ref="H62:I62"/>
    <mergeCell ref="C55:C62"/>
    <mergeCell ref="C39:C50"/>
    <mergeCell ref="B75:B76"/>
    <mergeCell ref="C75:C76"/>
    <mergeCell ref="B68:I68"/>
    <mergeCell ref="H67:I67"/>
    <mergeCell ref="H51:I51"/>
    <mergeCell ref="H60:I60"/>
    <mergeCell ref="H58:I58"/>
    <mergeCell ref="H47:I47"/>
    <mergeCell ref="H46:I46"/>
    <mergeCell ref="H53:I54"/>
    <mergeCell ref="H50:I50"/>
    <mergeCell ref="H43:I43"/>
    <mergeCell ref="B37:B38"/>
    <mergeCell ref="H40:I40"/>
    <mergeCell ref="H41:I41"/>
    <mergeCell ref="H42:I42"/>
    <mergeCell ref="B1:I1"/>
    <mergeCell ref="C21:C22"/>
    <mergeCell ref="C20:J20"/>
    <mergeCell ref="B11:J11"/>
    <mergeCell ref="B6:B7"/>
    <mergeCell ref="B12:B13"/>
    <mergeCell ref="C6:C7"/>
    <mergeCell ref="C12:C13"/>
    <mergeCell ref="H8:I8"/>
    <mergeCell ref="H10:I10"/>
    <mergeCell ref="H12:I13"/>
    <mergeCell ref="H17:I17"/>
    <mergeCell ref="H18:I18"/>
    <mergeCell ref="B5:I5"/>
    <mergeCell ref="B4:I4"/>
    <mergeCell ref="B21:B22"/>
    <mergeCell ref="H14:I14"/>
    <mergeCell ref="H33:I33"/>
    <mergeCell ref="H37:I38"/>
    <mergeCell ref="F39:G39"/>
    <mergeCell ref="B31:B32"/>
    <mergeCell ref="B36:J36"/>
    <mergeCell ref="C31:C32"/>
    <mergeCell ref="H21:I22"/>
    <mergeCell ref="H6:I7"/>
    <mergeCell ref="H9:I9"/>
    <mergeCell ref="H23:I23"/>
    <mergeCell ref="D9:E9"/>
    <mergeCell ref="D10:E10"/>
    <mergeCell ref="F8:G8"/>
    <mergeCell ref="F9:G9"/>
    <mergeCell ref="F10:G10"/>
    <mergeCell ref="D12:E13"/>
    <mergeCell ref="F12:G13"/>
    <mergeCell ref="F33:G33"/>
    <mergeCell ref="D33:E33"/>
    <mergeCell ref="F29:G29"/>
    <mergeCell ref="D62:E62"/>
    <mergeCell ref="D63:E63"/>
    <mergeCell ref="F57:G57"/>
    <mergeCell ref="F58:G58"/>
    <mergeCell ref="F59:G59"/>
    <mergeCell ref="F60:G60"/>
    <mergeCell ref="F61:G61"/>
    <mergeCell ref="H16:I16"/>
    <mergeCell ref="F6:G7"/>
    <mergeCell ref="D6:E7"/>
    <mergeCell ref="D8:E8"/>
    <mergeCell ref="H31:I32"/>
    <mergeCell ref="H15:I15"/>
    <mergeCell ref="H19:I19"/>
    <mergeCell ref="H44:I44"/>
    <mergeCell ref="H45:I45"/>
    <mergeCell ref="F40:G40"/>
    <mergeCell ref="H39:I39"/>
    <mergeCell ref="H49:I49"/>
    <mergeCell ref="H48:I48"/>
    <mergeCell ref="F37:G38"/>
    <mergeCell ref="D37:E38"/>
    <mergeCell ref="D53:E54"/>
    <mergeCell ref="F53:G54"/>
    <mergeCell ref="B96:I96"/>
    <mergeCell ref="D51:E51"/>
    <mergeCell ref="D50:E50"/>
    <mergeCell ref="D49:E49"/>
    <mergeCell ref="D48:E48"/>
    <mergeCell ref="D47:E47"/>
    <mergeCell ref="D46:E46"/>
    <mergeCell ref="D45:E45"/>
    <mergeCell ref="D44:E44"/>
    <mergeCell ref="C65:C66"/>
    <mergeCell ref="B64:J64"/>
    <mergeCell ref="B53:B54"/>
    <mergeCell ref="B65:B66"/>
    <mergeCell ref="C53:C54"/>
    <mergeCell ref="H63:I63"/>
    <mergeCell ref="H65:I66"/>
    <mergeCell ref="H59:I59"/>
    <mergeCell ref="H55:I55"/>
    <mergeCell ref="H57:I57"/>
    <mergeCell ref="D55:E55"/>
    <mergeCell ref="D56:E56"/>
    <mergeCell ref="D57:E57"/>
    <mergeCell ref="D58:E58"/>
    <mergeCell ref="D59:E59"/>
    <mergeCell ref="H25:H26"/>
    <mergeCell ref="I25:I26"/>
    <mergeCell ref="D75:E76"/>
    <mergeCell ref="F75:G76"/>
    <mergeCell ref="H75:I76"/>
    <mergeCell ref="D77:E77"/>
    <mergeCell ref="F77:G77"/>
    <mergeCell ref="H77:I77"/>
    <mergeCell ref="B25:B26"/>
    <mergeCell ref="C25:C26"/>
    <mergeCell ref="D25:E25"/>
    <mergeCell ref="F25:G25"/>
    <mergeCell ref="D43:E43"/>
    <mergeCell ref="D42:E42"/>
    <mergeCell ref="D41:E41"/>
    <mergeCell ref="D40:E40"/>
    <mergeCell ref="D26:E26"/>
    <mergeCell ref="D27:E27"/>
    <mergeCell ref="D28:E28"/>
    <mergeCell ref="D29:E29"/>
    <mergeCell ref="F26:G26"/>
    <mergeCell ref="F27:G27"/>
    <mergeCell ref="D60:E60"/>
    <mergeCell ref="D61:E61"/>
    <mergeCell ref="B78:I78"/>
    <mergeCell ref="B70:B71"/>
    <mergeCell ref="C70:C71"/>
    <mergeCell ref="D70:E71"/>
    <mergeCell ref="F70:G71"/>
    <mergeCell ref="H70:I71"/>
    <mergeCell ref="D72:E72"/>
    <mergeCell ref="F72:G72"/>
    <mergeCell ref="H72:I72"/>
    <mergeCell ref="B73:I73"/>
  </mergeCells>
  <printOptions horizontalCentered="1"/>
  <pageMargins left="0.25" right="0.25" top="0.75" bottom="0.75" header="0.3" footer="0.3"/>
  <pageSetup paperSize="9" scale="50" firstPageNumber="0" fitToHeight="0" orientation="portrait" useFirstPageNumber="1" horizontalDpi="300" verticalDpi="300" r:id="rId1"/>
  <rowBreaks count="2" manualBreakCount="2">
    <brk id="34" min="1" max="8" man="1"/>
    <brk id="84" min="1" max="8" man="1"/>
  </rowBreaks>
  <colBreaks count="1" manualBreakCount="1">
    <brk id="14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1"/>
  <sheetViews>
    <sheetView tabSelected="1" view="pageBreakPreview" topLeftCell="A53" zoomScale="90" zoomScaleNormal="100" zoomScaleSheetLayoutView="90" workbookViewId="0">
      <selection activeCell="D64" sqref="D64"/>
    </sheetView>
  </sheetViews>
  <sheetFormatPr defaultColWidth="9" defaultRowHeight="14.5" x14ac:dyDescent="0.35"/>
  <cols>
    <col min="1" max="1" width="62.7265625" style="67" customWidth="1"/>
    <col min="2" max="2" width="33.1796875" style="67" customWidth="1"/>
    <col min="3" max="3" width="31" style="67" customWidth="1"/>
    <col min="4" max="4" width="2.7265625" style="67" customWidth="1"/>
    <col min="5" max="6" width="9" style="67"/>
    <col min="7" max="7" width="8.54296875" style="67" customWidth="1"/>
    <col min="8" max="16384" width="9" style="67"/>
  </cols>
  <sheetData>
    <row r="1" spans="1:4" ht="124.5" customHeight="1" x14ac:dyDescent="0.35">
      <c r="A1" s="185"/>
      <c r="B1" s="185"/>
      <c r="C1" s="185"/>
      <c r="D1" s="89"/>
    </row>
    <row r="2" spans="1:4" ht="39.75" customHeight="1" x14ac:dyDescent="0.35">
      <c r="A2" s="186" t="s">
        <v>109</v>
      </c>
      <c r="B2" s="186"/>
      <c r="C2" s="186"/>
    </row>
    <row r="3" spans="1:4" ht="102" customHeight="1" x14ac:dyDescent="0.35">
      <c r="A3" s="187" t="s">
        <v>178</v>
      </c>
      <c r="B3" s="161"/>
      <c r="C3" s="161"/>
    </row>
    <row r="4" spans="1:4" ht="36" customHeight="1" x14ac:dyDescent="0.35">
      <c r="A4" s="68" t="s">
        <v>116</v>
      </c>
      <c r="B4" s="69" t="s">
        <v>2</v>
      </c>
      <c r="C4" s="179" t="s">
        <v>135</v>
      </c>
    </row>
    <row r="5" spans="1:4" ht="37" customHeight="1" x14ac:dyDescent="0.35">
      <c r="A5" s="70" t="s">
        <v>117</v>
      </c>
      <c r="B5" s="71" t="s">
        <v>154</v>
      </c>
      <c r="C5" s="179"/>
    </row>
    <row r="6" spans="1:4" ht="34.5" customHeight="1" x14ac:dyDescent="0.35">
      <c r="A6" s="72" t="s">
        <v>118</v>
      </c>
      <c r="B6" s="73">
        <v>289</v>
      </c>
      <c r="C6" s="188">
        <f>SUM(B6/B7)</f>
        <v>0.96333333333333337</v>
      </c>
    </row>
    <row r="7" spans="1:4" ht="33" customHeight="1" x14ac:dyDescent="0.35">
      <c r="A7" s="72" t="s">
        <v>119</v>
      </c>
      <c r="B7" s="73">
        <v>300</v>
      </c>
      <c r="C7" s="189"/>
    </row>
    <row r="8" spans="1:4" ht="50.15" customHeight="1" x14ac:dyDescent="0.35">
      <c r="A8" s="190"/>
      <c r="B8" s="191"/>
      <c r="C8" s="191"/>
    </row>
    <row r="9" spans="1:4" ht="42.25" customHeight="1" x14ac:dyDescent="0.35">
      <c r="A9" s="74" t="s">
        <v>120</v>
      </c>
      <c r="B9" s="71" t="s">
        <v>121</v>
      </c>
      <c r="C9" s="75" t="s">
        <v>135</v>
      </c>
    </row>
    <row r="10" spans="1:4" ht="40.5" customHeight="1" x14ac:dyDescent="0.35">
      <c r="A10" s="76" t="s">
        <v>122</v>
      </c>
      <c r="B10" s="77" t="s">
        <v>123</v>
      </c>
      <c r="C10" s="182" t="s">
        <v>124</v>
      </c>
    </row>
    <row r="11" spans="1:4" ht="39.75" customHeight="1" x14ac:dyDescent="0.35">
      <c r="A11" s="72" t="s">
        <v>125</v>
      </c>
      <c r="B11" s="77" t="s">
        <v>123</v>
      </c>
      <c r="C11" s="182"/>
    </row>
    <row r="12" spans="1:4" ht="50.15" customHeight="1" x14ac:dyDescent="0.35">
      <c r="A12" s="90"/>
      <c r="B12" s="91"/>
      <c r="C12" s="92"/>
    </row>
    <row r="13" spans="1:4" ht="42" customHeight="1" x14ac:dyDescent="0.35">
      <c r="A13" s="74" t="s">
        <v>155</v>
      </c>
      <c r="B13" s="71" t="s">
        <v>126</v>
      </c>
      <c r="C13" s="75" t="s">
        <v>135</v>
      </c>
    </row>
    <row r="14" spans="1:4" ht="33" customHeight="1" x14ac:dyDescent="0.35">
      <c r="A14" s="76" t="s">
        <v>156</v>
      </c>
      <c r="B14" s="93">
        <v>12</v>
      </c>
      <c r="C14" s="183">
        <f>SUM(B14/B15)</f>
        <v>0.2857142857142857</v>
      </c>
    </row>
    <row r="15" spans="1:4" ht="33.75" customHeight="1" x14ac:dyDescent="0.35">
      <c r="A15" s="76" t="s">
        <v>157</v>
      </c>
      <c r="B15" s="93">
        <v>42</v>
      </c>
      <c r="C15" s="183"/>
    </row>
    <row r="16" spans="1:4" ht="50.15" customHeight="1" x14ac:dyDescent="0.35">
      <c r="A16" s="94"/>
      <c r="B16" s="95"/>
      <c r="C16" s="78"/>
    </row>
    <row r="17" spans="1:3" ht="57.75" customHeight="1" x14ac:dyDescent="0.35">
      <c r="A17" s="74" t="s">
        <v>158</v>
      </c>
      <c r="B17" s="79" t="s">
        <v>127</v>
      </c>
      <c r="C17" s="75" t="s">
        <v>135</v>
      </c>
    </row>
    <row r="18" spans="1:3" ht="29.15" customHeight="1" x14ac:dyDescent="0.35">
      <c r="A18" s="76" t="s">
        <v>128</v>
      </c>
      <c r="B18" s="80">
        <v>4</v>
      </c>
      <c r="C18" s="178">
        <f>SUM(B18/B19)</f>
        <v>0.8</v>
      </c>
    </row>
    <row r="19" spans="1:3" ht="27" customHeight="1" x14ac:dyDescent="0.35">
      <c r="A19" s="76" t="s">
        <v>129</v>
      </c>
      <c r="B19" s="81">
        <v>5</v>
      </c>
      <c r="C19" s="178"/>
    </row>
    <row r="20" spans="1:3" ht="50.15" customHeight="1" x14ac:dyDescent="0.35">
      <c r="A20" s="184"/>
      <c r="B20" s="184"/>
      <c r="C20" s="184"/>
    </row>
    <row r="21" spans="1:3" ht="57.75" customHeight="1" x14ac:dyDescent="0.35">
      <c r="A21" s="74" t="s">
        <v>159</v>
      </c>
      <c r="B21" s="79" t="s">
        <v>127</v>
      </c>
      <c r="C21" s="75" t="s">
        <v>135</v>
      </c>
    </row>
    <row r="22" spans="1:3" ht="34.5" customHeight="1" x14ac:dyDescent="0.35">
      <c r="A22" s="76" t="s">
        <v>130</v>
      </c>
      <c r="B22" s="80">
        <v>4</v>
      </c>
      <c r="C22" s="178">
        <f>SUM(B22/B23)</f>
        <v>0.8</v>
      </c>
    </row>
    <row r="23" spans="1:3" ht="30" customHeight="1" x14ac:dyDescent="0.35">
      <c r="A23" s="76" t="s">
        <v>131</v>
      </c>
      <c r="B23" s="81">
        <v>5</v>
      </c>
      <c r="C23" s="178"/>
    </row>
    <row r="24" spans="1:3" ht="40.5" customHeight="1" x14ac:dyDescent="0.35">
      <c r="A24" s="94"/>
      <c r="B24" s="94"/>
      <c r="C24" s="96"/>
    </row>
    <row r="25" spans="1:3" ht="40.5" customHeight="1" x14ac:dyDescent="0.35">
      <c r="A25" s="94"/>
      <c r="B25" s="94"/>
      <c r="C25" s="96"/>
    </row>
    <row r="26" spans="1:3" ht="40.5" customHeight="1" x14ac:dyDescent="0.35">
      <c r="A26" s="74" t="s">
        <v>160</v>
      </c>
      <c r="B26" s="79" t="s">
        <v>161</v>
      </c>
      <c r="C26" s="75" t="s">
        <v>135</v>
      </c>
    </row>
    <row r="27" spans="1:3" ht="40.5" customHeight="1" x14ac:dyDescent="0.35">
      <c r="A27" s="76" t="s">
        <v>162</v>
      </c>
      <c r="B27" s="80">
        <v>535</v>
      </c>
      <c r="C27" s="178">
        <f>SUM(B27/B28)</f>
        <v>1</v>
      </c>
    </row>
    <row r="28" spans="1:3" ht="40.5" customHeight="1" x14ac:dyDescent="0.35">
      <c r="A28" s="76" t="s">
        <v>163</v>
      </c>
      <c r="B28" s="81">
        <v>535</v>
      </c>
      <c r="C28" s="178"/>
    </row>
    <row r="29" spans="1:3" ht="50.15" customHeight="1" x14ac:dyDescent="0.35">
      <c r="A29" s="94"/>
      <c r="B29" s="94"/>
      <c r="C29" s="96"/>
    </row>
    <row r="30" spans="1:3" ht="40.5" customHeight="1" x14ac:dyDescent="0.35">
      <c r="A30" s="74" t="s">
        <v>164</v>
      </c>
      <c r="B30" s="79" t="s">
        <v>165</v>
      </c>
      <c r="C30" s="75" t="s">
        <v>135</v>
      </c>
    </row>
    <row r="31" spans="1:3" ht="40.5" customHeight="1" x14ac:dyDescent="0.35">
      <c r="A31" s="76" t="s">
        <v>166</v>
      </c>
      <c r="B31" s="97">
        <v>532.87</v>
      </c>
      <c r="C31" s="178">
        <f>SUM(B31/B32)</f>
        <v>1.8572050595637346E-3</v>
      </c>
    </row>
    <row r="32" spans="1:3" ht="40.5" customHeight="1" x14ac:dyDescent="0.35">
      <c r="A32" s="76" t="s">
        <v>167</v>
      </c>
      <c r="B32" s="97">
        <v>286920.39</v>
      </c>
      <c r="C32" s="178"/>
    </row>
    <row r="33" spans="1:3" ht="50.15" customHeight="1" x14ac:dyDescent="0.35">
      <c r="A33" s="94"/>
      <c r="B33" s="94"/>
      <c r="C33" s="96"/>
    </row>
    <row r="34" spans="1:3" ht="40.5" customHeight="1" x14ac:dyDescent="0.35">
      <c r="A34" s="74" t="s">
        <v>168</v>
      </c>
      <c r="B34" s="79" t="s">
        <v>154</v>
      </c>
      <c r="C34" s="75" t="s">
        <v>135</v>
      </c>
    </row>
    <row r="35" spans="1:3" ht="40.5" customHeight="1" x14ac:dyDescent="0.35">
      <c r="A35" s="76" t="s">
        <v>169</v>
      </c>
      <c r="B35" s="98">
        <v>44</v>
      </c>
      <c r="C35" s="178">
        <f>SUM(B35/B36)</f>
        <v>1</v>
      </c>
    </row>
    <row r="36" spans="1:3" ht="40.5" customHeight="1" x14ac:dyDescent="0.35">
      <c r="A36" s="76" t="s">
        <v>170</v>
      </c>
      <c r="B36" s="98">
        <v>44</v>
      </c>
      <c r="C36" s="178"/>
    </row>
    <row r="37" spans="1:3" ht="50.15" customHeight="1" x14ac:dyDescent="0.35">
      <c r="A37" s="94"/>
      <c r="B37" s="94"/>
      <c r="C37" s="96"/>
    </row>
    <row r="38" spans="1:3" ht="40.5" customHeight="1" x14ac:dyDescent="0.35">
      <c r="A38" s="74" t="s">
        <v>171</v>
      </c>
      <c r="B38" s="79" t="s">
        <v>154</v>
      </c>
      <c r="C38" s="75" t="s">
        <v>135</v>
      </c>
    </row>
    <row r="39" spans="1:3" ht="40.5" customHeight="1" x14ac:dyDescent="0.35">
      <c r="A39" s="76" t="s">
        <v>172</v>
      </c>
      <c r="B39" s="80">
        <v>6</v>
      </c>
      <c r="C39" s="178">
        <f>SUM(B39/B40)</f>
        <v>1</v>
      </c>
    </row>
    <row r="40" spans="1:3" ht="40.5" customHeight="1" x14ac:dyDescent="0.35">
      <c r="A40" s="76" t="s">
        <v>173</v>
      </c>
      <c r="B40" s="81">
        <v>6</v>
      </c>
      <c r="C40" s="178"/>
    </row>
    <row r="41" spans="1:3" ht="50.15" customHeight="1" x14ac:dyDescent="0.35">
      <c r="A41" s="94"/>
      <c r="B41" s="94"/>
      <c r="C41" s="96"/>
    </row>
    <row r="42" spans="1:3" ht="60.75" customHeight="1" x14ac:dyDescent="0.35">
      <c r="A42" s="74" t="s">
        <v>174</v>
      </c>
      <c r="B42" s="79" t="s">
        <v>175</v>
      </c>
      <c r="C42" s="75" t="s">
        <v>135</v>
      </c>
    </row>
    <row r="43" spans="1:3" ht="38.25" customHeight="1" x14ac:dyDescent="0.35">
      <c r="A43" s="76" t="s">
        <v>176</v>
      </c>
      <c r="B43" s="80">
        <v>6</v>
      </c>
      <c r="C43" s="178">
        <f>SUM(B43/B44)</f>
        <v>3.7037037037037035E-2</v>
      </c>
    </row>
    <row r="44" spans="1:3" ht="34.5" customHeight="1" x14ac:dyDescent="0.35">
      <c r="A44" s="76" t="s">
        <v>177</v>
      </c>
      <c r="B44" s="81">
        <v>162</v>
      </c>
      <c r="C44" s="178"/>
    </row>
    <row r="45" spans="1:3" ht="50.15" customHeight="1" x14ac:dyDescent="0.35">
      <c r="A45" s="82"/>
      <c r="B45" s="82"/>
      <c r="C45" s="82"/>
    </row>
    <row r="46" spans="1:3" ht="33.75" customHeight="1" x14ac:dyDescent="0.35">
      <c r="A46" s="68" t="s">
        <v>116</v>
      </c>
      <c r="B46" s="69" t="s">
        <v>2</v>
      </c>
      <c r="C46" s="179" t="s">
        <v>137</v>
      </c>
    </row>
    <row r="47" spans="1:3" ht="38.25" customHeight="1" x14ac:dyDescent="0.35">
      <c r="A47" s="74" t="s">
        <v>132</v>
      </c>
      <c r="B47" s="71" t="s">
        <v>121</v>
      </c>
      <c r="C47" s="179"/>
    </row>
    <row r="48" spans="1:3" ht="27" customHeight="1" x14ac:dyDescent="0.35">
      <c r="A48" s="76" t="s">
        <v>122</v>
      </c>
      <c r="B48" s="77">
        <v>0</v>
      </c>
      <c r="C48" s="180">
        <f>(B48/B49)</f>
        <v>0</v>
      </c>
    </row>
    <row r="49" spans="1:3" ht="28.5" customHeight="1" x14ac:dyDescent="0.35">
      <c r="A49" s="72" t="s">
        <v>125</v>
      </c>
      <c r="B49" s="77">
        <v>13</v>
      </c>
      <c r="C49" s="181"/>
    </row>
    <row r="50" spans="1:3" ht="27" customHeight="1" x14ac:dyDescent="0.35">
      <c r="A50" s="90"/>
      <c r="B50" s="90"/>
      <c r="C50" s="83"/>
    </row>
    <row r="51" spans="1:3" ht="27" customHeight="1" x14ac:dyDescent="0.35">
      <c r="A51" s="90"/>
      <c r="B51" s="90"/>
      <c r="C51" s="83"/>
    </row>
    <row r="52" spans="1:3" ht="29.25" customHeight="1" x14ac:dyDescent="0.35">
      <c r="A52" s="174" t="s">
        <v>133</v>
      </c>
      <c r="B52" s="174"/>
      <c r="C52" s="174"/>
    </row>
    <row r="53" spans="1:3" ht="86.25" customHeight="1" x14ac:dyDescent="0.35">
      <c r="A53" s="175" t="s">
        <v>136</v>
      </c>
      <c r="B53" s="175"/>
      <c r="C53" s="175"/>
    </row>
    <row r="54" spans="1:3" x14ac:dyDescent="0.35">
      <c r="A54" s="82"/>
      <c r="B54" s="82"/>
      <c r="C54" s="82"/>
    </row>
    <row r="55" spans="1:3" x14ac:dyDescent="0.35">
      <c r="A55" s="82"/>
      <c r="B55" s="82"/>
      <c r="C55" s="82"/>
    </row>
    <row r="56" spans="1:3" x14ac:dyDescent="0.35">
      <c r="A56" s="82"/>
      <c r="B56" s="82"/>
      <c r="C56" s="82"/>
    </row>
    <row r="57" spans="1:3" x14ac:dyDescent="0.35">
      <c r="A57" s="82"/>
      <c r="B57" s="82"/>
      <c r="C57" s="82"/>
    </row>
    <row r="58" spans="1:3" x14ac:dyDescent="0.35">
      <c r="A58" s="82"/>
      <c r="B58" s="82"/>
      <c r="C58" s="82"/>
    </row>
    <row r="59" spans="1:3" x14ac:dyDescent="0.35">
      <c r="A59" s="82"/>
      <c r="B59" s="82"/>
      <c r="C59" s="82"/>
    </row>
    <row r="60" spans="1:3" ht="20.25" customHeight="1" x14ac:dyDescent="0.35">
      <c r="A60" s="82"/>
      <c r="B60" s="82"/>
      <c r="C60" s="82"/>
    </row>
    <row r="61" spans="1:3" ht="20.25" customHeight="1" x14ac:dyDescent="0.35">
      <c r="A61" s="82"/>
      <c r="B61" s="82"/>
      <c r="C61" s="82"/>
    </row>
    <row r="62" spans="1:3" ht="36" customHeight="1" x14ac:dyDescent="0.35">
      <c r="A62" s="82"/>
      <c r="B62" s="82"/>
      <c r="C62" s="82"/>
    </row>
    <row r="63" spans="1:3" ht="22.5" customHeight="1" x14ac:dyDescent="0.35">
      <c r="A63" s="176" t="s">
        <v>183</v>
      </c>
      <c r="B63" s="176"/>
      <c r="C63" s="176"/>
    </row>
    <row r="64" spans="1:3" ht="21" customHeight="1" x14ac:dyDescent="0.35">
      <c r="A64" s="161" t="s">
        <v>182</v>
      </c>
      <c r="B64" s="161"/>
      <c r="C64" s="161"/>
    </row>
    <row r="65" spans="1:4" x14ac:dyDescent="0.35">
      <c r="A65" s="82"/>
      <c r="B65" s="82"/>
      <c r="C65" s="82"/>
    </row>
    <row r="66" spans="1:4" x14ac:dyDescent="0.35">
      <c r="A66" s="99"/>
      <c r="B66" s="177"/>
      <c r="C66" s="177"/>
      <c r="D66" s="177"/>
    </row>
    <row r="67" spans="1:4" x14ac:dyDescent="0.35">
      <c r="A67" s="84"/>
      <c r="B67" s="172"/>
      <c r="C67" s="172"/>
      <c r="D67" s="172"/>
    </row>
    <row r="68" spans="1:4" x14ac:dyDescent="0.35">
      <c r="A68" s="84"/>
      <c r="B68" s="172"/>
      <c r="C68" s="172"/>
      <c r="D68" s="172"/>
    </row>
    <row r="69" spans="1:4" x14ac:dyDescent="0.35">
      <c r="A69" s="173"/>
      <c r="B69" s="173"/>
      <c r="C69" s="82"/>
    </row>
    <row r="70" spans="1:4" x14ac:dyDescent="0.35">
      <c r="A70" s="100"/>
      <c r="B70" s="62"/>
      <c r="C70" s="101"/>
    </row>
    <row r="71" spans="1:4" x14ac:dyDescent="0.35">
      <c r="A71" s="84"/>
      <c r="B71" s="62"/>
      <c r="C71" s="84"/>
    </row>
  </sheetData>
  <mergeCells count="26">
    <mergeCell ref="A8:C8"/>
    <mergeCell ref="A1:C1"/>
    <mergeCell ref="A2:C2"/>
    <mergeCell ref="A3:C3"/>
    <mergeCell ref="C4:C5"/>
    <mergeCell ref="C6:C7"/>
    <mergeCell ref="C48:C49"/>
    <mergeCell ref="C10:C11"/>
    <mergeCell ref="C14:C15"/>
    <mergeCell ref="C18:C19"/>
    <mergeCell ref="A20:C20"/>
    <mergeCell ref="C22:C23"/>
    <mergeCell ref="C27:C28"/>
    <mergeCell ref="C31:C32"/>
    <mergeCell ref="C35:C36"/>
    <mergeCell ref="C39:C40"/>
    <mergeCell ref="C43:C44"/>
    <mergeCell ref="C46:C47"/>
    <mergeCell ref="B68:D68"/>
    <mergeCell ref="A69:B69"/>
    <mergeCell ref="A52:C52"/>
    <mergeCell ref="A53:C53"/>
    <mergeCell ref="A63:C63"/>
    <mergeCell ref="A64:C64"/>
    <mergeCell ref="B66:D66"/>
    <mergeCell ref="B67:D67"/>
  </mergeCells>
  <pageMargins left="0.78749999999999998" right="0.78749999999999998" top="0.63749999999999996" bottom="1.05277777777778" header="0.78749999999999998" footer="0.78749999999999998"/>
  <pageSetup paperSize="9" scale="67" firstPageNumber="0" fitToHeight="0" orientation="portrait" useFirstPageNumber="1" r:id="rId1"/>
  <rowBreaks count="2" manualBreakCount="2">
    <brk id="24" max="2" man="1"/>
    <brk id="5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INDICADORES DE DESEMPENHO 2020</vt:lpstr>
      <vt:lpstr>INDIC. E METAS DE PROD. 2020</vt:lpstr>
      <vt:lpstr>Indicad. Produção</vt:lpstr>
      <vt:lpstr>Indicad. Desemp</vt:lpstr>
      <vt:lpstr>'Indicad. Desemp'!Area_de_impressao</vt:lpstr>
      <vt:lpstr>'Indicad.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2024-10-22T20:04:16Z</cp:lastPrinted>
  <dcterms:created xsi:type="dcterms:W3CDTF">2018-04-23T17:40:00Z</dcterms:created>
  <dcterms:modified xsi:type="dcterms:W3CDTF">2024-12-26T19:44:05Z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