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4\12-Dezembro\"/>
    </mc:Choice>
  </mc:AlternateContent>
  <xr:revisionPtr revIDLastSave="0" documentId="13_ncr:1_{C95C0CC8-4266-4239-9B2E-7FB12D0764CD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12.2024" sheetId="1" r:id="rId1"/>
  </sheets>
  <definedNames>
    <definedName name="_xlnm.Print_Area" localSheetId="0">'12.2024'!$A$1:$B$148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75" i="1"/>
  <c r="B99" i="1"/>
  <c r="B48" i="1"/>
  <c r="B121" i="1"/>
  <c r="B59" i="1"/>
  <c r="B36" i="1"/>
  <c r="B95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<sst xmlns="http://schemas.openxmlformats.org/spreadsheetml/2006/main" count="129" uniqueCount="129">
  <si>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</si>
  <si>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</si>
  <si>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</si>
  <si>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</si>
  <si>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</si>
  <si>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</si>
  <si>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</si>
  <si>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</si>
  <si>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</si>
  <si>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</si>
  <si>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</si>
  <si>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</si>
  <si>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</si>
  <si>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</si>
  <si>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</si>
  <si>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</si>
  <si>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</si>
  <si>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</si>
  <si>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</si>
  <si>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</si>
  <si>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</si>
  <si>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</si>
  <si>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</si>
  <si>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</si>
  <si>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</si>
  <si>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</si>
  <si>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</si>
  <si>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</si>
  <si>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</si>
  <si>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</si>
  <si>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</si>
  <si>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</si>
  <si>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</si>
  <si>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</si>
  <si>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</si>
  <si>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</si>
  <si>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</si>
  <si>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</si>
  <si>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</si>
  <si>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</si>
  <si>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</si>
  <si>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</si>
  <si>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</si>
  <si>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</si>
  <si>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</si>
  <si>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</si>
  <si>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</si>
  <si>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</si>
  <si>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</si>
  <si>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</si>
  <si>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</si>
  <si>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</si>
  <si>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</si>
  <si>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</si>
  <si>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</si>
  <si>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</si>
  <si>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</si>
  <si>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</si>
  <si>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</si>
  <si>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</si>
  <si>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</si>
  <si>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</si>
  <si>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</si>
  <si>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</si>
  <si>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</si>
  <si>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</si>
  <si>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</si>
  <si>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</si>
  <si>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</si>
  <si>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</si>
  <si>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</si>
  <si>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</si>
  <si>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</si>
  <si>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</si>
  <si>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</si>
  <si>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</si>
  <si>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</si>
  <si>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</si>
  <si>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</si>
  <si>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</si>
  <si>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</si>
  <si>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</si>
  <si>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</si>
  <si>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</si>
  <si>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</si>
  <si>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</si>
  <si>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</si>
  <si>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2.5.2 ESTORNO DE PAGAMENTO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</si>
  <si>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</si>
  <si>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</si>
  <si>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</si>
  <si>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</si>
  <si>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</si>
  <si>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</si>
  <si>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</si>
  <si>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</si>
  <si>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</si>
  <si>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</si>
  <si>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</si>
  <si>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</si>
  <si>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</si>
  <si>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</si>
  <si>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</si>
  <si>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</si>
  <si>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</si>
  <si>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</si>
  <si>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</si>
  <si>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</si>
  <si>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</si>
  <si>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</si>
  <si>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</si>
  <si>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</si>
  <si>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2.1.3 CEF C/C 00006946-9 FUNDO DE PROV RESCISOES TRAB E AÇOES JUD 3% VLR-CRER</t>
  </si>
  <si>
    <t>Nota Explicativa:Obs.: Valores de glosas não informados devido ao não recebimento das informações por parte da SES.</t>
  </si>
  <si>
    <t>5.1.8.4 Reembolso de Despesa</t>
  </si>
  <si>
    <t>5.1.8.2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</si>
  <si>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</si>
  <si>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</si>
  <si>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CONTRATO DE GESTÃO/ADITIVO Nº:       123/2011 SES/GO         14º TERMO ADITIVO</t>
  </si>
  <si>
    <t>VIGÊNCIA DO CONTRATO DE GESTÃO:   INICIO: 27/03/2024   E    TÉRMINO  27/03/2026</t>
  </si>
  <si>
    <t>Competência: 12/2024</t>
  </si>
  <si>
    <t>7.SALDO BANCÁRIO FINAL EM 31/12/2024</t>
  </si>
  <si>
    <t>Goiânia, 08 de Janeiro de 2025.</t>
  </si>
  <si>
    <t>2.5.8 REEMBOLSO JUROS/MULTA</t>
  </si>
  <si>
    <t>2.5.7 REEMBOLSO RATEIO</t>
  </si>
  <si>
    <t>2.5.4 DEVOLUÇÃO SALDO CAIXA</t>
  </si>
  <si>
    <t>2.5.3 RECEBIMENTO CURSO</t>
  </si>
  <si>
    <t>6.2 Valores Devolvidos à Contratante -INVESTIMENTO</t>
  </si>
  <si>
    <t>5.1.8.3 Devolução Saldo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</si>
</sst>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7860895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6"/>
  <sheetViews>
    <sheetView showGridLines="0" tabSelected="1" topLeftCell="A104" zoomScale="80" zoomScaleNormal="80" zoomScaleSheetLayoutView="70" zoomScalePageLayoutView="70" workbookViewId="0">
      <selection activeCell="B121" activeCellId="1" sqref="B128 B121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116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118</v>
      </c>
      <c r="B16" s="18"/>
    </row>
    <row r="17" spans="1:4" ht="16" customHeight="1" x14ac:dyDescent="0.35">
      <c r="A17" s="18" t="s">
        <v>119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20">
        <v>17910660.530000001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42</v>
      </c>
      <c r="D23"/>
    </row>
    <row r="24" spans="1:4" ht="16" customHeight="1" x14ac:dyDescent="0.35">
      <c r="A24" s="23" t="s">
        <v>120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95</v>
      </c>
      <c r="B27" s="24">
        <f>SUM(B28:B35)</f>
        <v>189252.38999999998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74</v>
      </c>
      <c r="B30" s="20">
        <v>0</v>
      </c>
      <c r="C30" s="7"/>
      <c r="D30"/>
    </row>
    <row r="31" spans="1:4" ht="16" customHeight="1" x14ac:dyDescent="0.35">
      <c r="A31" s="47" t="s">
        <v>75</v>
      </c>
      <c r="B31" s="20">
        <v>0</v>
      </c>
      <c r="C31" s="7"/>
      <c r="D31"/>
    </row>
    <row r="32" spans="1:4" ht="16" customHeight="1" x14ac:dyDescent="0.35">
      <c r="A32" s="47" t="s">
        <v>76</v>
      </c>
      <c r="B32" s="20">
        <v>0</v>
      </c>
      <c r="C32" s="7"/>
      <c r="D32"/>
    </row>
    <row r="33" spans="1:4" ht="16" customHeight="1" x14ac:dyDescent="0.35">
      <c r="A33" s="47" t="s">
        <v>77</v>
      </c>
      <c r="B33" s="20">
        <v>189250.34</v>
      </c>
      <c r="C33" s="7"/>
      <c r="D33"/>
    </row>
    <row r="34" spans="1:4" ht="15.5" customHeight="1" x14ac:dyDescent="0.35">
      <c r="A34" s="47" t="s">
        <v>78</v>
      </c>
      <c r="B34" s="20">
        <v>0</v>
      </c>
      <c r="C34" s="7"/>
      <c r="D34"/>
    </row>
    <row r="35" spans="1:4" ht="16" customHeight="1" x14ac:dyDescent="0.35">
      <c r="A35" s="47" t="s">
        <v>79</v>
      </c>
      <c r="B35" s="20">
        <v>0.05</v>
      </c>
      <c r="C35" s="7"/>
      <c r="D35"/>
    </row>
    <row r="36" spans="1:4" ht="15.5" customHeight="1" x14ac:dyDescent="0.35">
      <c r="A36" s="56" t="s">
        <v>96</v>
      </c>
      <c r="B36" s="24">
        <f>SUM(B37:B44)</f>
        <v>13907934.210000001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80</v>
      </c>
      <c r="B38" s="20">
        <v>0</v>
      </c>
      <c r="C38" s="7"/>
      <c r="D38"/>
    </row>
    <row r="39" spans="1:4" ht="16" customHeight="1" x14ac:dyDescent="0.35">
      <c r="A39" s="47" t="s">
        <v>81</v>
      </c>
      <c r="B39" s="20">
        <v>1876929.2</v>
      </c>
      <c r="C39" s="7"/>
      <c r="D39"/>
    </row>
    <row r="40" spans="1:4" ht="16" customHeight="1" x14ac:dyDescent="0.35">
      <c r="A40" s="47" t="s">
        <v>82</v>
      </c>
      <c r="B40" s="20">
        <v>4142749.17</v>
      </c>
      <c r="C40" s="7"/>
      <c r="D40"/>
    </row>
    <row r="41" spans="1:4" ht="16" customHeight="1" x14ac:dyDescent="0.35">
      <c r="A41" s="47" t="s">
        <v>83</v>
      </c>
      <c r="B41" s="20">
        <v>198520.04</v>
      </c>
      <c r="C41" s="7"/>
      <c r="D41"/>
    </row>
    <row r="42" spans="1:4" ht="15.5" customHeight="1" x14ac:dyDescent="0.35">
      <c r="A42" s="47" t="s">
        <v>84</v>
      </c>
      <c r="B42" s="20">
        <v>7577556.6399999997</v>
      </c>
      <c r="C42" s="7"/>
      <c r="D42"/>
    </row>
    <row r="43" spans="1:4" ht="15.5" customHeight="1" x14ac:dyDescent="0.35">
      <c r="A43" s="47" t="s">
        <v>107</v>
      </c>
      <c r="B43" s="20">
        <v>41359.18</v>
      </c>
      <c r="C43" s="7"/>
      <c r="D43"/>
    </row>
    <row r="44" spans="1:4" ht="15.5" customHeight="1" x14ac:dyDescent="0.35">
      <c r="A44" s="47" t="s">
        <v>108</v>
      </c>
      <c r="B44" s="20">
        <v>70819.98</v>
      </c>
      <c r="C44" s="7"/>
      <c r="D44"/>
    </row>
    <row r="45" spans="1:4" ht="16" customHeight="1" x14ac:dyDescent="0.35">
      <c r="A45" s="48" t="s">
        <v>50</v>
      </c>
      <c r="B45" s="24">
        <f>B27+B36+B26</f>
        <v>14099789.440000001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25292541.809999999</v>
      </c>
      <c r="C48" s="8"/>
      <c r="D48"/>
    </row>
    <row r="49" spans="1:4" ht="16" customHeight="1" x14ac:dyDescent="0.35">
      <c r="A49" s="47" t="s">
        <v>54</v>
      </c>
      <c r="B49" s="20">
        <v>24451514.32</v>
      </c>
      <c r="C49" s="8"/>
      <c r="D49" s="15"/>
    </row>
    <row r="50" spans="1:4" ht="16" customHeight="1" x14ac:dyDescent="0.35">
      <c r="A50" s="47" t="s">
        <v>103</v>
      </c>
      <c r="B50" s="20">
        <v>639567.07999999996</v>
      </c>
      <c r="C50" s="8"/>
      <c r="D50"/>
    </row>
    <row r="51" spans="1:4" ht="16" customHeight="1" x14ac:dyDescent="0.35">
      <c r="A51" s="47" t="s">
        <v>112</v>
      </c>
      <c r="B51" s="20">
        <v>201460.41</v>
      </c>
      <c r="C51" s="8"/>
      <c r="D51"/>
    </row>
    <row r="52" spans="1:4" ht="16" customHeight="1" x14ac:dyDescent="0.35">
      <c r="A52" s="58" t="s">
        <v>33</v>
      </c>
      <c r="B52" s="24">
        <f>B53</f>
        <v>978889.73</v>
      </c>
      <c r="C52" s="8"/>
      <c r="D52"/>
    </row>
    <row r="53" spans="1:4" ht="16" customHeight="1" x14ac:dyDescent="0.35">
      <c r="A53" s="47" t="s">
        <v>55</v>
      </c>
      <c r="B53" s="20">
        <v>978889.73</v>
      </c>
      <c r="C53" s="8"/>
      <c r="D53"/>
    </row>
    <row r="54" spans="1:4" ht="16" customHeight="1" x14ac:dyDescent="0.35">
      <c r="A54" s="51" t="s">
        <v>34</v>
      </c>
      <c r="B54" s="24">
        <f>SUM(B55:B57)</f>
        <v>143826.08000000002</v>
      </c>
      <c r="C54" s="8"/>
      <c r="D54" s="15"/>
    </row>
    <row r="55" spans="1:4" ht="16" customHeight="1" x14ac:dyDescent="0.35">
      <c r="A55" s="59" t="s">
        <v>94</v>
      </c>
      <c r="B55" s="20">
        <v>124437.13</v>
      </c>
      <c r="C55" s="8"/>
      <c r="D55"/>
    </row>
    <row r="56" spans="1:4" ht="16" customHeight="1" x14ac:dyDescent="0.35">
      <c r="A56" s="59" t="s">
        <v>56</v>
      </c>
      <c r="B56" s="20">
        <v>16107.72</v>
      </c>
      <c r="C56" s="8"/>
      <c r="D56"/>
    </row>
    <row r="57" spans="1:4" ht="16" customHeight="1" x14ac:dyDescent="0.35">
      <c r="A57" s="59" t="s">
        <v>86</v>
      </c>
      <c r="B57" s="20">
        <v>3281.23</v>
      </c>
      <c r="C57" s="8"/>
      <c r="D57"/>
    </row>
    <row r="58" spans="1:4" ht="16" customHeight="1" x14ac:dyDescent="0.35">
      <c r="A58" s="51" t="s">
        <v>35</v>
      </c>
      <c r="B58" s="24">
        <v>69110.080000000002</v>
      </c>
      <c r="C58" s="8"/>
      <c r="D58"/>
    </row>
    <row r="59" spans="1:4" ht="16" customHeight="1" x14ac:dyDescent="0.35">
      <c r="A59" s="51" t="s">
        <v>49</v>
      </c>
      <c r="B59" s="24">
        <f>SUM(B60:B67)</f>
        <v>196379.92</v>
      </c>
      <c r="C59" s="8"/>
      <c r="D59"/>
    </row>
    <row r="60" spans="1:4" ht="16" customHeight="1" x14ac:dyDescent="0.35">
      <c r="A60" s="49" t="s">
        <v>104</v>
      </c>
      <c r="B60" s="20">
        <v>22318.71</v>
      </c>
      <c r="C60" s="8"/>
      <c r="D60"/>
    </row>
    <row r="61" spans="1:4" ht="16" customHeight="1" x14ac:dyDescent="0.35">
      <c r="A61" s="49" t="s">
        <v>87</v>
      </c>
      <c r="B61" s="20">
        <v>4849.84</v>
      </c>
      <c r="C61" s="8"/>
      <c r="D61"/>
    </row>
    <row r="62" spans="1:4" ht="16" customHeight="1" x14ac:dyDescent="0.35">
      <c r="A62" s="49" t="s">
        <v>126</v>
      </c>
      <c r="B62" s="20">
        <v>400</v>
      </c>
      <c r="C62" s="8"/>
      <c r="D62"/>
    </row>
    <row r="63" spans="1:4" ht="16" customHeight="1" x14ac:dyDescent="0.35">
      <c r="A63" s="49" t="s">
        <v>125</v>
      </c>
      <c r="B63" s="20">
        <v>2602.84</v>
      </c>
      <c r="C63" s="8"/>
      <c r="D63"/>
    </row>
    <row r="64" spans="1:4" ht="16" customHeight="1" x14ac:dyDescent="0.35">
      <c r="A64" s="49" t="s">
        <v>57</v>
      </c>
      <c r="B64" s="20">
        <v>353.15</v>
      </c>
      <c r="C64" s="8"/>
      <c r="D64"/>
    </row>
    <row r="65" spans="1:4" ht="16" customHeight="1" x14ac:dyDescent="0.35">
      <c r="A65" s="49" t="s">
        <v>58</v>
      </c>
      <c r="B65" s="20">
        <v>104961.88</v>
      </c>
      <c r="C65" s="8"/>
      <c r="D65"/>
    </row>
    <row r="66" spans="1:4" ht="16" customHeight="1" x14ac:dyDescent="0.35">
      <c r="A66" s="49" t="s">
        <v>124</v>
      </c>
      <c r="B66" s="20">
        <v>60884.63</v>
      </c>
      <c r="C66" s="8"/>
      <c r="D66"/>
    </row>
    <row r="67" spans="1:4" ht="16" customHeight="1" x14ac:dyDescent="0.35">
      <c r="A67" s="49" t="s">
        <v>123</v>
      </c>
      <c r="B67" s="20">
        <v>8.8699999999999992</v>
      </c>
      <c r="C67" s="8"/>
      <c r="D67"/>
    </row>
    <row r="68" spans="1:4" ht="16" customHeight="1" x14ac:dyDescent="0.35">
      <c r="A68" s="26" t="s">
        <v>59</v>
      </c>
      <c r="B68" s="24">
        <f>SUM(B48+B52+B54+B58+B59)</f>
        <v>26680747.619999997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14522261.709999999</v>
      </c>
      <c r="C71" s="9"/>
      <c r="D71"/>
    </row>
    <row r="72" spans="1:4" ht="16" customHeight="1" x14ac:dyDescent="0.35">
      <c r="A72" s="47" t="s">
        <v>88</v>
      </c>
      <c r="B72" s="20">
        <v>14212501.6</v>
      </c>
      <c r="C72" s="9"/>
      <c r="D72"/>
    </row>
    <row r="73" spans="1:4" ht="16" customHeight="1" x14ac:dyDescent="0.35">
      <c r="A73" s="60" t="s">
        <v>89</v>
      </c>
      <c r="B73" s="20">
        <v>0</v>
      </c>
      <c r="C73" s="9"/>
      <c r="D73"/>
    </row>
    <row r="74" spans="1:4" ht="16" customHeight="1" x14ac:dyDescent="0.35">
      <c r="A74" s="60" t="s">
        <v>98</v>
      </c>
      <c r="B74" s="20">
        <v>309760.11</v>
      </c>
      <c r="C74" s="9"/>
      <c r="D74"/>
    </row>
    <row r="75" spans="1:4" ht="16" customHeight="1" x14ac:dyDescent="0.35">
      <c r="A75" s="58" t="s">
        <v>37</v>
      </c>
      <c r="B75" s="24">
        <f>B76</f>
        <v>201.89</v>
      </c>
      <c r="C75" s="9"/>
      <c r="D75"/>
    </row>
    <row r="76" spans="1:4" ht="16" customHeight="1" x14ac:dyDescent="0.35">
      <c r="A76" s="60" t="s">
        <v>100</v>
      </c>
      <c r="B76" s="20">
        <v>201.89</v>
      </c>
      <c r="C76" s="9"/>
      <c r="D76"/>
    </row>
    <row r="77" spans="1:4" ht="16" customHeight="1" x14ac:dyDescent="0.35">
      <c r="A77" s="25" t="s">
        <v>60</v>
      </c>
      <c r="B77" s="24">
        <f>SUM(B71+B75)</f>
        <v>14522463.6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20876778.830000002</v>
      </c>
      <c r="C80" s="3"/>
      <c r="D80"/>
    </row>
    <row r="81" spans="1:4" ht="16" customHeight="1" x14ac:dyDescent="0.35">
      <c r="A81" s="49" t="s">
        <v>99</v>
      </c>
      <c r="B81" s="20">
        <v>20381101.710000001</v>
      </c>
      <c r="C81" s="3"/>
      <c r="D81"/>
    </row>
    <row r="82" spans="1:4" ht="16" customHeight="1" x14ac:dyDescent="0.35">
      <c r="A82" s="49" t="s">
        <v>62</v>
      </c>
      <c r="B82" s="20">
        <v>95319.45</v>
      </c>
      <c r="C82" s="3"/>
      <c r="D82"/>
    </row>
    <row r="83" spans="1:4" ht="16" customHeight="1" x14ac:dyDescent="0.35">
      <c r="A83" s="49" t="s">
        <v>63</v>
      </c>
      <c r="B83" s="20">
        <v>400357.67</v>
      </c>
      <c r="C83" s="3"/>
      <c r="D83"/>
    </row>
    <row r="84" spans="1:4" ht="16" customHeight="1" x14ac:dyDescent="0.35">
      <c r="A84" s="51" t="s">
        <v>39</v>
      </c>
      <c r="B84" s="24">
        <f>B85</f>
        <v>978889.73</v>
      </c>
      <c r="C84" s="3"/>
      <c r="D84"/>
    </row>
    <row r="85" spans="1:4" ht="16" customHeight="1" x14ac:dyDescent="0.35">
      <c r="A85" s="49" t="s">
        <v>61</v>
      </c>
      <c r="B85" s="20">
        <v>978889.73</v>
      </c>
      <c r="C85" s="3"/>
      <c r="D85"/>
    </row>
    <row r="86" spans="1:4" ht="16" customHeight="1" x14ac:dyDescent="0.35">
      <c r="A86" s="28" t="s">
        <v>73</v>
      </c>
      <c r="B86" s="33">
        <f>B80+B84</f>
        <v>21855668.560000002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7639924.9400000004</v>
      </c>
      <c r="C90" s="8"/>
      <c r="D90"/>
    </row>
    <row r="91" spans="1:4" ht="16" customHeight="1" x14ac:dyDescent="0.35">
      <c r="A91" s="26" t="s">
        <v>10</v>
      </c>
      <c r="B91" s="24">
        <v>5722240.4500000002</v>
      </c>
      <c r="C91" s="8"/>
      <c r="D91"/>
    </row>
    <row r="92" spans="1:4" ht="16" customHeight="1" x14ac:dyDescent="0.35">
      <c r="A92" s="26" t="s">
        <v>11</v>
      </c>
      <c r="B92" s="24">
        <v>2535066.7400000002</v>
      </c>
      <c r="C92" s="8"/>
      <c r="D92"/>
    </row>
    <row r="93" spans="1:4" ht="16" customHeight="1" x14ac:dyDescent="0.35">
      <c r="A93" s="61" t="s">
        <v>12</v>
      </c>
      <c r="B93" s="24">
        <v>103595.88</v>
      </c>
      <c r="C93" s="8"/>
      <c r="D93"/>
    </row>
    <row r="94" spans="1:4" ht="16" customHeight="1" x14ac:dyDescent="0.35">
      <c r="A94" s="61" t="s">
        <v>13</v>
      </c>
      <c r="B94" s="24">
        <v>533580.32999999996</v>
      </c>
      <c r="C94" s="8"/>
      <c r="D94"/>
    </row>
    <row r="95" spans="1:4" ht="18.5" customHeight="1" x14ac:dyDescent="0.35">
      <c r="A95" s="61" t="s">
        <v>14</v>
      </c>
      <c r="B95" s="24">
        <f>B96+B97</f>
        <v>2140469.4900000002</v>
      </c>
      <c r="C95" s="8"/>
      <c r="D95"/>
    </row>
    <row r="96" spans="1:4" ht="18.5" customHeight="1" x14ac:dyDescent="0.35">
      <c r="A96" s="50" t="s">
        <v>64</v>
      </c>
      <c r="B96" s="20">
        <v>2123851.7000000002</v>
      </c>
      <c r="C96" s="8"/>
      <c r="D96"/>
    </row>
    <row r="97" spans="1:4" ht="18.5" customHeight="1" x14ac:dyDescent="0.35">
      <c r="A97" s="50" t="s">
        <v>65</v>
      </c>
      <c r="B97" s="20">
        <v>16617.79</v>
      </c>
      <c r="C97" s="8"/>
      <c r="D97"/>
    </row>
    <row r="98" spans="1:4" ht="29.15" customHeight="1" x14ac:dyDescent="0.35">
      <c r="A98" s="61" t="s">
        <v>45</v>
      </c>
      <c r="B98" s="24">
        <v>474574.08000000002</v>
      </c>
      <c r="C98" s="8"/>
      <c r="D98"/>
    </row>
    <row r="99" spans="1:4" ht="16" customHeight="1" x14ac:dyDescent="0.35">
      <c r="A99" s="61" t="s">
        <v>48</v>
      </c>
      <c r="B99" s="24">
        <f>SUM(B100:B103)</f>
        <v>12966.87</v>
      </c>
      <c r="C99" s="8"/>
      <c r="D99"/>
    </row>
    <row r="100" spans="1:4" ht="16" customHeight="1" x14ac:dyDescent="0.35">
      <c r="A100" s="50" t="s">
        <v>101</v>
      </c>
      <c r="B100" s="20">
        <v>2766.6</v>
      </c>
      <c r="C100" s="8"/>
      <c r="D100"/>
    </row>
    <row r="101" spans="1:4" ht="16" customHeight="1" x14ac:dyDescent="0.35">
      <c r="A101" s="50" t="s">
        <v>115</v>
      </c>
      <c r="B101" s="20">
        <v>0</v>
      </c>
      <c r="C101" s="8"/>
      <c r="D101"/>
    </row>
    <row r="102" spans="1:4" ht="16" customHeight="1" x14ac:dyDescent="0.35">
      <c r="A102" s="50" t="s">
        <v>128</v>
      </c>
      <c r="B102" s="20">
        <v>2602.84</v>
      </c>
      <c r="C102" s="8"/>
      <c r="D102"/>
    </row>
    <row r="103" spans="1:4" ht="16" customHeight="1" x14ac:dyDescent="0.35">
      <c r="A103" s="50" t="s">
        <v>114</v>
      </c>
      <c r="B103" s="20">
        <v>7597.43</v>
      </c>
      <c r="C103" s="8"/>
      <c r="D103"/>
    </row>
    <row r="104" spans="1:4" ht="16" customHeight="1" x14ac:dyDescent="0.35">
      <c r="A104" s="51" t="s">
        <v>72</v>
      </c>
      <c r="B104" s="24">
        <f>SUM(B90+B91+B92+B93+B94+B95+B98+B99)</f>
        <v>19162418.780000001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163839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163839</v>
      </c>
      <c r="C111" s="3"/>
      <c r="D111"/>
    </row>
    <row r="112" spans="1:4" ht="16" customHeight="1" x14ac:dyDescent="0.35">
      <c r="A112" s="51" t="s">
        <v>29</v>
      </c>
      <c r="B112" s="24">
        <f>B104+B111</f>
        <v>19326257.780000001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127</v>
      </c>
      <c r="B116" s="20">
        <v>201.89</v>
      </c>
      <c r="C116" s="1"/>
      <c r="D116"/>
    </row>
    <row r="117" spans="1:5" ht="16" customHeight="1" x14ac:dyDescent="0.35">
      <c r="A117" s="51" t="s">
        <v>30</v>
      </c>
      <c r="B117" s="52">
        <f>B115+B116</f>
        <v>201.89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21454077.390000001</v>
      </c>
    </row>
    <row r="119" spans="1:5" ht="16" customHeight="1" x14ac:dyDescent="0.35">
      <c r="A119" s="42" t="s">
        <v>121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97</v>
      </c>
      <c r="B121" s="24">
        <f>SUM(B122:B127)</f>
        <v>2.06</v>
      </c>
      <c r="C121" s="7"/>
      <c r="D121" s="15"/>
    </row>
    <row r="122" spans="1:5" ht="16" customHeight="1" x14ac:dyDescent="0.35">
      <c r="A122" s="47" t="s">
        <v>66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102</v>
      </c>
      <c r="B123" s="20">
        <v>0.01</v>
      </c>
      <c r="C123" s="7"/>
      <c r="D123" s="15"/>
    </row>
    <row r="124" spans="1:5" ht="16" customHeight="1" x14ac:dyDescent="0.35">
      <c r="A124" s="47" t="s">
        <v>67</v>
      </c>
      <c r="B124" s="20">
        <v>0.05</v>
      </c>
      <c r="C124" s="7"/>
      <c r="D124" s="15"/>
    </row>
    <row r="125" spans="1:5" ht="16" customHeight="1" x14ac:dyDescent="0.35">
      <c r="A125" s="47" t="s">
        <v>68</v>
      </c>
      <c r="B125" s="20">
        <v>1</v>
      </c>
      <c r="C125" s="7"/>
      <c r="D125" s="15"/>
    </row>
    <row r="126" spans="1:5" ht="16" customHeight="1" x14ac:dyDescent="0.35">
      <c r="A126" s="47" t="s">
        <v>69</v>
      </c>
      <c r="B126" s="20">
        <v>0</v>
      </c>
      <c r="C126" s="7"/>
      <c r="D126" s="15"/>
    </row>
    <row r="127" spans="1:5" ht="16" customHeight="1" x14ac:dyDescent="0.35">
      <c r="A127" s="47" t="s">
        <v>85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21454075.330000006</v>
      </c>
      <c r="C128" s="13"/>
      <c r="D128"/>
    </row>
    <row r="129" spans="1:5" ht="16" customHeight="1" x14ac:dyDescent="0.35">
      <c r="A129" s="47" t="s">
        <v>70</v>
      </c>
      <c r="B129" s="20">
        <v>0</v>
      </c>
      <c r="C129" s="13"/>
      <c r="D129"/>
    </row>
    <row r="130" spans="1:5" ht="16" customHeight="1" x14ac:dyDescent="0.35">
      <c r="A130" s="47" t="s">
        <v>90</v>
      </c>
      <c r="B130" s="20">
        <v>1653025.56</v>
      </c>
      <c r="C130" s="13"/>
      <c r="D130"/>
    </row>
    <row r="131" spans="1:5" ht="16" customHeight="1" x14ac:dyDescent="0.35">
      <c r="A131" s="47" t="s">
        <v>91</v>
      </c>
      <c r="B131" s="20">
        <v>10471794.220000001</v>
      </c>
      <c r="C131" s="13"/>
      <c r="D131"/>
    </row>
    <row r="132" spans="1:5" ht="16" customHeight="1" x14ac:dyDescent="0.35">
      <c r="A132" s="47" t="s">
        <v>92</v>
      </c>
      <c r="B132" s="20">
        <v>8625354.5600000005</v>
      </c>
      <c r="C132" s="13"/>
      <c r="D132"/>
    </row>
    <row r="133" spans="1:5" ht="16" customHeight="1" x14ac:dyDescent="0.35">
      <c r="A133" s="47" t="s">
        <v>93</v>
      </c>
      <c r="B133" s="20">
        <v>602158.93999999994</v>
      </c>
      <c r="C133" s="13"/>
      <c r="D133"/>
    </row>
    <row r="134" spans="1:5" ht="16" customHeight="1" x14ac:dyDescent="0.35">
      <c r="A134" s="47" t="s">
        <v>105</v>
      </c>
      <c r="B134" s="20">
        <v>5351.37</v>
      </c>
      <c r="C134" s="13"/>
      <c r="D134"/>
    </row>
    <row r="135" spans="1:5" ht="16" customHeight="1" x14ac:dyDescent="0.35">
      <c r="A135" s="47" t="s">
        <v>106</v>
      </c>
      <c r="B135" s="20">
        <v>96390.68</v>
      </c>
      <c r="C135" s="13"/>
      <c r="D135"/>
    </row>
    <row r="136" spans="1:5" ht="16" customHeight="1" x14ac:dyDescent="0.35">
      <c r="A136" s="51" t="s">
        <v>71</v>
      </c>
      <c r="B136" s="24">
        <f>(B45+B68)-(B112+B117)</f>
        <v>21454077.390000001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109</v>
      </c>
      <c r="B139" s="24">
        <v>0</v>
      </c>
      <c r="C139" s="1"/>
    </row>
    <row r="140" spans="1:5" ht="16" customHeight="1" x14ac:dyDescent="0.35">
      <c r="A140" s="54" t="s">
        <v>110</v>
      </c>
      <c r="B140" s="24">
        <v>0</v>
      </c>
      <c r="C140" s="1"/>
      <c r="E140" s="15"/>
    </row>
    <row r="141" spans="1:5" ht="16" customHeight="1" x14ac:dyDescent="0.35">
      <c r="A141" s="54" t="s">
        <v>111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8" t="s">
        <v>113</v>
      </c>
      <c r="B143" s="69"/>
    </row>
    <row r="144" spans="1:5" ht="12.5" customHeight="1" x14ac:dyDescent="0.35">
      <c r="A144" s="55"/>
      <c r="B144" s="55"/>
    </row>
    <row r="145" spans="1:2" ht="15.75" customHeight="1" x14ac:dyDescent="0.35">
      <c r="A145" s="37" t="s">
        <v>117</v>
      </c>
      <c r="B145" s="36" t="s">
        <v>122</v>
      </c>
    </row>
    <row r="146" spans="1:2" x14ac:dyDescent="0.35">
      <c r="A146" s="62"/>
      <c r="B146" s="62"/>
    </row>
    <row r="156" spans="1:2" ht="18" customHeight="1" x14ac:dyDescent="0.35">
      <c r="B156" s="14"/>
    </row>
  </sheetData>
  <mergeCells count="7">
    <mergeCell ref="A146:B146"/>
    <mergeCell ref="A22:B22"/>
    <mergeCell ref="B23:B24"/>
    <mergeCell ref="A1:B1"/>
    <mergeCell ref="A2:B7"/>
    <mergeCell ref="A8:B9"/>
    <mergeCell ref="A143:B143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2024-11-04T18:26:06Z</cp:lastPrinted>
  <dcterms:created xsi:type="dcterms:W3CDTF">2021-09-23T15:15:02Z</dcterms:created>
  <dcterms:modified xsi:type="dcterms:W3CDTF">2025-01-08T19:20:09Z</dcterms:modified>
  <dc:language>pt-BR</dc:language>
</cp:coreProperties>
</file>