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4\OS 2024\PORTAL TRANSPARÊNCIA\2024\PLANILHAS 2024 POR UNIDADE\OUTUBRO 2024\"/>
    </mc:Choice>
  </mc:AlternateContent>
  <xr:revisionPtr revIDLastSave="0" documentId="8_{85185F7B-27BA-423E-BE29-2342659298BF}" xr6:coauthVersionLast="47" xr6:coauthVersionMax="47" xr10:uidLastSave="{00000000-0000-0000-0000-000000000000}"/>
  <bookViews>
    <workbookView xWindow="-120" yWindow="-120" windowWidth="29040" windowHeight="15720" xr2:uid="{985F1AA5-09E4-45CA-807A-326011021520}"/>
  </bookViews>
  <sheets>
    <sheet name="HUGOL" sheetId="1" r:id="rId1"/>
  </sheets>
  <definedNames>
    <definedName name="_xlnm._FilterDatabase" localSheetId="0" hidden="1">HUGOL!$A$68:$K$93</definedName>
    <definedName name="_xlnm.Print_Area" localSheetId="0">HUGOL!$A$1:$V$104</definedName>
    <definedName name="_xlnm.Print_Titles" localSheetId="0">HUGOL!$67:$68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" i="1" l="1"/>
  <c r="F92" i="1" s="1"/>
  <c r="F87" i="1"/>
  <c r="F78" i="1"/>
  <c r="U57" i="1"/>
  <c r="T57" i="1"/>
  <c r="S57" i="1"/>
  <c r="R57" i="1"/>
  <c r="Q57" i="1"/>
  <c r="P57" i="1"/>
  <c r="O57" i="1"/>
  <c r="N57" i="1"/>
  <c r="M57" i="1"/>
  <c r="L57" i="1"/>
  <c r="J57" i="1"/>
  <c r="I57" i="1"/>
  <c r="H57" i="1"/>
  <c r="G57" i="1"/>
  <c r="F57" i="1"/>
  <c r="E57" i="1"/>
  <c r="D57" i="1"/>
  <c r="C57" i="1"/>
  <c r="B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57" i="1" s="1"/>
  <c r="V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  <author>Kátia Mendes Magalhães</author>
  </authors>
  <commentList>
    <comment ref="R28" authorId="0" shapeId="0" xr:uid="{B815969E-DB0E-4777-BA7B-2A708D7B652E}">
      <text>
        <r>
          <rPr>
            <sz val="10"/>
            <rFont val="Arial"/>
            <family val="2"/>
          </rPr>
          <t xml:space="preserve">R$ 391.155,72 - Natureza de despesa 3.3.50.85.02 CUSTEIO, AGO/23............R$ 152.837,09, SET/23............R$ 152.837,09 , OUT/23............R$  85.481,54, processo 201100010015037
</t>
        </r>
      </text>
    </comment>
    <comment ref="T28" authorId="0" shapeId="0" xr:uid="{16349A7E-10F3-4CCE-9ADB-442903252C5F}">
      <text>
        <r>
          <rPr>
            <sz val="10"/>
            <rFont val="Arial"/>
            <family val="2"/>
          </rPr>
          <t xml:space="preserve">R$ 7.303.673,32 - Natureza de despesa 3.3.50.92.83 - 1º Apostilamento Piso nacional de enfermagem, MAI/23...........R$ 765.813,49, JUN/23...........R$ 765.813,49, JUL/23...........R$ 765.813,49, AGO/23...........R$ 765.813,17, SET/23...........R$ 765.813,41, OUT/23...........R$ 893.562,06, NOV/23...........R$ 938.093,85, DEZ/23...........R$ 1.642.950,36 processo 201100010015037
</t>
        </r>
      </text>
    </comment>
    <comment ref="S35" authorId="0" shapeId="0" xr:uid="{23EABF53-05CA-4538-B26F-D121B83CC8D7}">
      <text>
        <r>
          <rPr>
            <sz val="10"/>
            <rFont val="Arial"/>
            <family val="2"/>
          </rPr>
          <t>R$ 3.405.144,00 - investimento, para aquisição de 02 (dois) tomógrafos de 64 canais. PROC.202300010002036</t>
        </r>
      </text>
    </comment>
    <comment ref="R39" authorId="1" shapeId="0" xr:uid="{EE09AB3D-0458-4565-A2E2-323D99AE2238}">
      <text>
        <r>
          <rPr>
            <b/>
            <sz val="9"/>
            <color indexed="81"/>
            <rFont val="Segoe UI"/>
            <family val="2"/>
          </rPr>
          <t xml:space="preserve">ajuste 11º Termo Aditivo:AGIR-HUGOL-Ordem de Pagamento 202.2850.098.00144.002: OUT/23.........................R$ 50.102,
51, NOV/23.........................R$ 24.747,31, JUL/23.
........................R$ 37.805,42 Total Pago: 112.655,24
</t>
        </r>
        <r>
          <rPr>
            <sz val="9"/>
            <color indexed="81"/>
            <rFont val="Segoe UI"/>
            <family val="2"/>
          </rPr>
          <t xml:space="preserve">
Parcela novembro/23 Ordem de Pagamento 2023.2850.145.00001.007............R$ 77.696,05</t>
        </r>
      </text>
    </comment>
    <comment ref="T39" authorId="1" shapeId="0" xr:uid="{93E4CD6A-BC0C-48E8-A35B-855A071A38FF}">
      <text>
        <r>
          <rPr>
            <b/>
            <sz val="9"/>
            <color indexed="81"/>
            <rFont val="Segoe UI"/>
            <family val="2"/>
          </rPr>
          <t>Ajuste 11º Termo Aditivo: Natureza de Despesa: 3.3.50.92.83  Repasse parcela
novembro/23  Ordem de Pagamento 2024.2850.061.00074.001...................R$ 33.140,69,</t>
        </r>
        <r>
          <rPr>
            <sz val="9"/>
            <color indexed="81"/>
            <rFont val="Segoe UI"/>
            <family val="2"/>
          </rPr>
          <t xml:space="preserve"> dezembro/23 Ordem de Pagamento 2024.2850.061.00074.002...................R$ 135.584,05</t>
        </r>
      </text>
    </comment>
    <comment ref="S44" authorId="1" shapeId="0" xr:uid="{8E987247-F90C-4D6D-B5C5-DC8CC05624E2}">
      <text>
        <r>
          <rPr>
            <b/>
            <sz val="9"/>
            <color indexed="81"/>
            <rFont val="Segoe UI"/>
            <family val="2"/>
          </rPr>
          <t xml:space="preserve">
R$ 894.856,00 - Complemento investimento, para aquisição de 02 (dois) tomógrafos de 64 canais. PROC.202300010002036</t>
        </r>
      </text>
    </comment>
    <comment ref="F74" authorId="0" shapeId="0" xr:uid="{A08DCE82-C3BC-44D2-83F5-3B3850853A8F}">
      <text>
        <r>
          <rPr>
            <sz val="10"/>
            <rFont val="Arial"/>
            <family val="2"/>
          </rPr>
          <t>R$ 224.586,77 - Residência médica, referência junho/24, Valor informado pelaGerencia de Gestão de Pessoas GGP DESPACHO Nº 6696/2024/SES/COFP-05073 (61845710),  Processo nº 202100010024770</t>
        </r>
      </text>
    </comment>
    <comment ref="F75" authorId="0" shapeId="0" xr:uid="{1202BA63-8F50-4DFD-9331-0E535A875DFC}">
      <text>
        <r>
          <rPr>
            <sz val="10"/>
            <rFont val="Arial"/>
            <family val="2"/>
          </rPr>
          <t>R$  180.388,85 Residênica Medica, referência julho/24, Valor informado pelaGerencia de Gestão de Pessoas GGP DESPACHO Nº8391/2024/SES/COFP-05073 (63449604),  Processo nº 202100010024770 (valor total R$ 180.388,85)</t>
        </r>
      </text>
    </comment>
    <comment ref="F76" authorId="0" shapeId="0" xr:uid="{3559D327-777D-4FF0-90BE-BA46F9165C9C}">
      <text>
        <r>
          <rPr>
            <sz val="10"/>
            <rFont val="Arial"/>
            <family val="2"/>
          </rPr>
          <t xml:space="preserve">
.
R$ 186.794,36 - Residênica Medica, referência agosto/24, Valor informado pelaGerencia de Gestão de Pessoas GGP DESPACHO Nº9591/2024/SES/COFP-05073 (64729292),  Processo nº 202100010024770, (valor total R$ 186.794,36)
</t>
        </r>
      </text>
    </comment>
    <comment ref="F77" authorId="1" shapeId="0" xr:uid="{1184D3CC-557B-4987-8CDB-D62FC995970D}">
      <text>
        <r>
          <rPr>
            <sz val="11"/>
            <color rgb="FF000000"/>
            <rFont val="Calibri"/>
            <family val="2"/>
            <charset val="1"/>
          </rPr>
          <t xml:space="preserve">R$ 235.343,26 RESIDÊNCIA PAGA NO VALOR DE R$ 26.675,04. CONFORME SOLICITAÇÃO DE LIQUIDAÇÃO E PAGAMENTO ENCAMINHADA PELA COORDENAÇÃO DE GESTÃO DE CONTRATO - CGC/SUPECC (66734185) 
</t>
        </r>
      </text>
    </comment>
    <comment ref="F87" authorId="1" shapeId="0" xr:uid="{D12A695D-FCA6-44A4-9EED-55F332037E03}">
      <text>
        <r>
          <rPr>
            <b/>
            <sz val="9"/>
            <color indexed="81"/>
            <rFont val="Segoe UI"/>
            <family val="2"/>
          </rPr>
          <t xml:space="preserve"> R$ 351.992,08 - Energia Elétrica SET/24, apurado no processo 201700010019675, Despacho Nº 437/2024/SES/CGCC / GAAL (SEI 66162362 ) e Planilha 09/2024 (66159294) . CONFORME SOLICITAÇÃO DE LIQUIDAÇÃO E PAGAMENTO ENCAMINHADA PELA COORDENAÇÃO DE GESTÃO DE CONTRATO - CGC/SUPECC (66734185) </t>
        </r>
        <r>
          <rPr>
            <sz val="9"/>
            <color indexed="81"/>
            <rFont val="Segoe UI"/>
            <family val="2"/>
          </rPr>
          <t xml:space="preserve">
.
FATURA......................R$ 343.932,51
IR.................................R$  8.059,57</t>
        </r>
      </text>
    </comment>
    <comment ref="F88" authorId="1" shapeId="0" xr:uid="{6F0AD603-05EE-43A1-92FA-3FF0C35E2245}">
      <text>
        <r>
          <rPr>
            <b/>
            <sz val="9"/>
            <color indexed="81"/>
            <rFont val="Segoe UI"/>
            <family val="2"/>
          </rPr>
          <t xml:space="preserve"> R$ 487.981,32  Energia Elétrica OUT /24, apurado no processo 201700010019675,  Processo SEI Nº 201700010019675, DESPACHO Nº 477/2024/SES/CGCC/GAAL (SEI Nº 67193539).. CONFORME SOLICITAÇÃO DE LIQUIDAÇÃO E PAGAMENTO ENCAMINHADA PELA COORDENAÇÃO DE GESTÃO DE CONTRATO - CGC/SUPECC () </t>
        </r>
        <r>
          <rPr>
            <sz val="9"/>
            <color indexed="81"/>
            <rFont val="Segoe UI"/>
            <family val="2"/>
          </rPr>
          <t xml:space="preserve">
.
FATURA......................R$ 476.275,66
IR.................................R$ 11.705,66</t>
        </r>
      </text>
    </comment>
  </commentList>
</comments>
</file>

<file path=xl/sharedStrings.xml><?xml version="1.0" encoding="utf-8"?>
<sst xmlns="http://schemas.openxmlformats.org/spreadsheetml/2006/main" count="184" uniqueCount="77">
  <si>
    <t>Relatório Resumido da Execução Orçamentária e Financeira por Contrato de Gestão</t>
  </si>
  <si>
    <t>Mês/Ano: Janeiro a Outubro/2024</t>
  </si>
  <si>
    <t>Órgão Contratante: SECRETARIA DE ESTADO DA SAÚDE – SES/GO.</t>
  </si>
  <si>
    <t>CNPJ:02.529.964/0001-57</t>
  </si>
  <si>
    <t>Organização Social Contratada : ASSOCIAÇÃO DE GESTÃO, INOVAÇÃO E RESULTADOS EM SAÚDE - AGIR</t>
  </si>
  <si>
    <t>CNPJ: 05.029.600/0003-68</t>
  </si>
  <si>
    <t>Unidade Gerida: Hospital Estadual de Urgências Governador Otávio Lage de Siqueira - HUGOL.</t>
  </si>
  <si>
    <t xml:space="preserve">Contrato de Gestão nº 003/2014-SES </t>
  </si>
  <si>
    <t>Vigência do Contrato de Gestão - Início 15/07/2014 Término 14/07/2018 / 10º Termo Aditivo: Início 15/07/2022      Término 14/07/2023 e 11º Termo Aditivo: Início 15/07/2023      Término 14/07/2026 / 1º Apostilamento 01/05/23 a 31/03/24 / 2º Apostilamento 01/04 a 30/04/24 / 3º Apostilamento 01/05 a 31/05/24  / 4º Apostilamento 01/06 a 30/06/24 / 5º Apostilamento 01/07 a 31/07/24 / 6º Apostilamento 01/08 a 31/08/24 / 7º Apostilamento 01/09 a 30/09/24  /8º Apostilamento 01/10 a 31/10/24.</t>
  </si>
  <si>
    <t>Previsão de Repasse Mensal do Contrato de Gestão/ADITIVO - Custeio : R$ 33.007.376,07 Processo nº: 201400010001769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</si>
  <si>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</si>
  <si>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</si>
  <si>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</si>
  <si>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</si>
  <si>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</si>
  <si>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</si>
  <si>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</si>
  <si>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</si>
  <si>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</si>
  <si>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</si>
  <si>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</si>
  <si>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</si>
  <si>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</si>
  <si>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</si>
  <si>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</si>
  <si>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</si>
  <si>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</si>
  <si>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</si>
  <si>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</si>
  <si>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</si>
  <si>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jan.-24</t>
  </si>
  <si>
    <t>fev.-24</t>
  </si>
  <si>
    <t>mar.-24</t>
  </si>
  <si>
    <t>abr.-24</t>
  </si>
  <si>
    <t>mai.-24</t>
  </si>
  <si>
    <t>jun.-24</t>
  </si>
  <si>
    <t>mai.-25</t>
  </si>
  <si>
    <t>jul.-24</t>
  </si>
  <si>
    <t>ago.-24</t>
  </si>
  <si>
    <t>set.-24</t>
  </si>
  <si>
    <t>out.-24</t>
  </si>
  <si>
    <t>nov.-24</t>
  </si>
  <si>
    <t>dez.-24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</si>
  <si>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</si>
  <si>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</si>
  <si>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</si>
  <si>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</si>
  <si>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</si>
  <si>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</si>
  <si>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</si>
  <si>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</si>
  <si>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</si>
  <si>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</si>
  <si>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</si>
  <si>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</si>
  <si>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</si>
  <si>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</si>
  <si>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Glosa -Residentes (Programa de Residência Médica).</t>
  </si>
  <si>
    <t>3.1.90.11.10</t>
  </si>
  <si>
    <t>SES/COFP, SES/GMAE-14421 E SES/SUPECC-03082.</t>
  </si>
  <si>
    <t>SES/COFP,  E SES/SUPECC-03082.</t>
  </si>
  <si>
    <t>*Glosa -Residentes (Programa de Residência Médica).</t>
  </si>
  <si>
    <t>201400010001769</t>
  </si>
  <si>
    <t>SES/COFP,  SES/CGC-19837 E SES/SUPECC-03082.</t>
  </si>
  <si>
    <t>Glosa- Concessionárias (faturas da energia).</t>
  </si>
  <si>
    <t>3.3.90.39.04</t>
  </si>
  <si>
    <t>SES/GAAL-11410, SES/GMAE-14421 E SES/SUPECC-03082.</t>
  </si>
  <si>
    <t>SES/GAAL-11410,  E SES/SUPECC-03082.</t>
  </si>
  <si>
    <t>*Glosa- Concessionárias (faturas da energia).</t>
  </si>
  <si>
    <t>SES/GAAL-11410,  SES/CGC-19837 E SES/SUPECC-03082.</t>
  </si>
  <si>
    <t>Glosa - Não cumprimento de Metas Contratuais.</t>
  </si>
  <si>
    <t>*GlosaFundo Rescisório</t>
  </si>
  <si>
    <t>Outras Glosas.</t>
  </si>
  <si>
    <t>Total Geral</t>
  </si>
  <si>
    <t xml:space="preserve">* Glosa aplicada com valor estimado - ajuste será realizado posteriormente, quando informado pela SES/GMAE - CG-14421. </t>
  </si>
  <si>
    <t>Nota Explicativa: 8. Pagamentos (repasses – Restos a Pagar) - Repasse referente ao Custeio -  11º Termo Aditivo:custeio - Referência julho/23 Ordem de Pagamento 2023.2850.098.00144.002............R$ 37.805,42,  outubro/23, Ordem de Pagamento 2023.2850.098.00144.002............R$ 50.102,51 novembro/23 Ordem de Pagamento 2023.2850.098.00132.003............R$ 175.394,24, 2023.2850.098.00132.004.......................R$ 14.498,98, Ordem de Pagamento 2023.2850.098.00144.002............R$ 24.747,31, Ordem de Pagamento 2023.2850.145.00001.007............R$ 77.696,05 e Referência dezembro/23 Ordem de Pagamento 2023.2850.098.00132.005..................R$ 227.387,82, R$ 391.155,72 - Ordem de Pagamento 2023.2850.098.00132.006  Referência AGO/23............R$ 152.837,09, SET/23............R$ 152.837,09 , OUT/23............R$  85.481,54), Ordem de Pagamento 2023.2850.103.00154.001 R$ 3.405.144,00 - investimento, para aquisição de 02 (dois) tomógrafos de 64 canais. PROC.202300010002036, Ordem de Pagamento 2023.2850.103.00154.002 R$ 894.856,00 - Complemento investimento, para aquisição de 02 (dois) tomógrafos de 64 canais. PROC.202300010002036 (Natureza Despesa 4.4.50.42.05)- 9. Pagamentos de Despesas de Exercícios Anteriores - DEA: R$ 7.303.673,32 - Natureza de despesa 3.3.50.92.83 - 1º Apostilamento Piso nacional de enfermagem (Ordem de Pagamento 2023.2850.156.00046.001 MAI/23...........R$ 259.394,64, Ordem de Pagamento 2023.2850.156.00047.001 MAI/23...........R$  506.418,85, Ordem de Pagamento 2023.2850.156.00046.001 JUN/23...........R$ 259.394,64, Ordem de Pagamento 2023.2850.156.00047.001 JUN/23...........R$ 506.418,85,  Ordem de Pagamento 2023.2850.156.00046.001 JUL/23...........R$ 259.394,64,  Ordem de Pagamento 2023.2850.156.00047.001 JUL/23............R$ 506.418,5, Ordem de Pagamento 2023.2850.156.00046.001 AGO/23...........R$ 259.394,65, Ordem de Pagamento 2023.2850.156.00047.001 AGO/23...........R$ 506.418,52,   Ordem de Pagamento 2023.2850.156.00048.001 SET/23...........R$ 765.813,41, OUT/23...........R$ 893.562,06, NOV/23...........R$ 938.093,85, DEZ/23...........R$ 1.642.950,36 processo 201100010015037)</t>
  </si>
  <si>
    <t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</si>
</sst>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6]mmm\-yy;@"/>
    <numFmt numFmtId="165" formatCode="_-* #,##0.00_-;\-* #,##0.00_-;_-* \-??_-;_-@_-"/>
    <numFmt numFmtId="166" formatCode="_(* #,##0.00_);_(* \(#,##0.00\);_(* \-??_);_(@_)"/>
  </numFmts>
  <fonts count="13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Arial1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theme="0"/>
        <bgColor rgb="FFDAE3F3"/>
      </patternFill>
    </fill>
    <fill>
      <patternFill patternType="solid">
        <fgColor rgb="FFD9E2F3"/>
        <bgColor rgb="FFDAE3F3"/>
      </patternFill>
    </fill>
    <fill>
      <patternFill patternType="solid">
        <fgColor rgb="FFD8D8D8"/>
        <bgColor rgb="FFD9D9D9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1" fillId="0" borderId="0" applyBorder="0" applyProtection="0"/>
    <xf numFmtId="0" fontId="6" fillId="0" borderId="0"/>
    <xf numFmtId="166" fontId="7" fillId="0" borderId="0" applyBorder="0" applyProtection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right" wrapText="1"/>
    </xf>
    <xf numFmtId="165" fontId="3" fillId="0" borderId="16" xfId="0" applyNumberFormat="1" applyFont="1" applyBorder="1" applyAlignment="1">
      <alignment horizontal="right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right" vertical="center" wrapText="1"/>
    </xf>
    <xf numFmtId="165" fontId="3" fillId="0" borderId="16" xfId="0" applyNumberFormat="1" applyFont="1" applyBorder="1" applyAlignment="1">
      <alignment horizontal="righ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wrapText="1"/>
    </xf>
    <xf numFmtId="165" fontId="5" fillId="5" borderId="13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5" fillId="3" borderId="17" xfId="0" applyFont="1" applyFill="1" applyBorder="1" applyAlignment="1">
      <alignment horizontal="center" vertical="center" wrapText="1"/>
    </xf>
    <xf numFmtId="165" fontId="3" fillId="0" borderId="17" xfId="1" applyFont="1" applyBorder="1" applyAlignment="1" applyProtection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0" fontId="3" fillId="0" borderId="17" xfId="2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3" fillId="0" borderId="17" xfId="1" applyNumberFormat="1" applyFont="1" applyBorder="1" applyAlignment="1" applyProtection="1">
      <alignment vertical="center" wrapText="1"/>
    </xf>
    <xf numFmtId="0" fontId="3" fillId="0" borderId="17" xfId="0" applyFont="1" applyBorder="1" applyAlignment="1">
      <alignment vertical="center" wrapText="1"/>
    </xf>
    <xf numFmtId="1" fontId="8" fillId="0" borderId="17" xfId="3" applyNumberFormat="1" applyFont="1" applyBorder="1" applyAlignment="1" applyProtection="1">
      <alignment horizontal="center" vertical="center"/>
    </xf>
    <xf numFmtId="0" fontId="3" fillId="0" borderId="18" xfId="0" applyFont="1" applyBorder="1" applyAlignment="1">
      <alignment vertical="center" wrapText="1"/>
    </xf>
    <xf numFmtId="165" fontId="3" fillId="0" borderId="17" xfId="0" applyNumberFormat="1" applyFont="1" applyBorder="1" applyAlignment="1">
      <alignment vertical="center" wrapText="1"/>
    </xf>
    <xf numFmtId="0" fontId="5" fillId="6" borderId="17" xfId="0" applyFont="1" applyFill="1" applyBorder="1" applyAlignment="1">
      <alignment vertical="center" wrapText="1"/>
    </xf>
    <xf numFmtId="4" fontId="5" fillId="6" borderId="17" xfId="0" applyNumberFormat="1" applyFont="1" applyFill="1" applyBorder="1" applyAlignment="1">
      <alignment vertical="center" wrapText="1"/>
    </xf>
    <xf numFmtId="0" fontId="3" fillId="6" borderId="17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12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4">
    <cellStyle name="Normal" xfId="0" builtinId="0"/>
    <cellStyle name="Normal 5" xfId="2" xr:uid="{58F63CCE-13F5-4891-87D4-3CE2968137A9}"/>
    <cellStyle name="TableStyleLight1 8" xfId="3" xr:uid="{6FFA6596-83A8-4DC6-A087-109282327E98}"/>
    <cellStyle name="Vírgula 44" xfId="1" xr:uid="{5A565280-E3F6-4620-B073-04430FFE58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66AC-FF21-4318-9A13-1BA3AB7A79A1}">
  <sheetPr filterMode="1">
    <tabColor rgb="FFFFC000"/>
    <pageSetUpPr fitToPage="1"/>
  </sheetPr>
  <dimension ref="A1:W140"/>
  <sheetViews>
    <sheetView tabSelected="1" zoomScaleNormal="100" workbookViewId="0">
      <selection sqref="A1:V98"/>
    </sheetView>
  </sheetViews>
  <sheetFormatPr defaultColWidth="8.7109375" defaultRowHeight="15"/>
  <cols>
    <col min="1" max="1" width="9.42578125" customWidth="1"/>
    <col min="2" max="2" width="14.28515625" customWidth="1"/>
    <col min="3" max="3" width="16.28515625" style="61" customWidth="1"/>
    <col min="4" max="7" width="16.28515625" customWidth="1"/>
    <col min="8" max="8" width="18" customWidth="1"/>
    <col min="9" max="10" width="16.28515625" customWidth="1"/>
    <col min="11" max="11" width="17" customWidth="1"/>
    <col min="12" max="19" width="15.42578125" customWidth="1"/>
    <col min="20" max="21" width="17" customWidth="1"/>
    <col min="22" max="22" width="15.42578125" customWidth="1"/>
  </cols>
  <sheetData>
    <row r="1" spans="1:23" ht="36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</row>
    <row r="3" spans="1:2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</row>
    <row r="4" spans="1:23" ht="6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3"/>
      <c r="Q4" s="3"/>
      <c r="R4" s="3"/>
      <c r="S4" s="3"/>
      <c r="T4" s="3"/>
      <c r="U4" s="3"/>
      <c r="V4" s="3"/>
      <c r="W4" s="3"/>
    </row>
    <row r="5" spans="1:23" ht="18" customHeight="1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3"/>
    </row>
    <row r="6" spans="1:23" ht="16.5" customHeight="1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3"/>
      <c r="P6" s="3"/>
      <c r="Q6" s="3"/>
      <c r="R6" s="3"/>
      <c r="S6" s="3"/>
      <c r="T6" s="3"/>
      <c r="U6" s="3"/>
      <c r="V6" s="3"/>
      <c r="W6" s="3"/>
    </row>
    <row r="7" spans="1:23" ht="8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3"/>
      <c r="P7" s="3"/>
      <c r="Q7" s="3"/>
      <c r="R7" s="3"/>
      <c r="S7" s="3"/>
      <c r="T7" s="3"/>
      <c r="U7" s="3"/>
      <c r="V7" s="3"/>
      <c r="W7" s="3"/>
    </row>
    <row r="8" spans="1:23" ht="16.5" customHeight="1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3"/>
    </row>
    <row r="9" spans="1:23" ht="15.75" customHeight="1">
      <c r="A9" s="6" t="s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3"/>
      <c r="P9" s="3"/>
      <c r="Q9" s="3"/>
      <c r="R9" s="3"/>
      <c r="S9" s="3"/>
      <c r="T9" s="3"/>
      <c r="U9" s="3"/>
      <c r="V9" s="3"/>
      <c r="W9" s="3"/>
    </row>
    <row r="10" spans="1:23" ht="7.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3"/>
      <c r="P10" s="3"/>
      <c r="Q10" s="3"/>
      <c r="R10" s="3"/>
      <c r="S10" s="3"/>
      <c r="T10" s="3"/>
      <c r="U10" s="3"/>
      <c r="V10" s="3"/>
      <c r="W10" s="3"/>
    </row>
    <row r="11" spans="1:23" ht="18.75" customHeight="1">
      <c r="A11" s="5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3"/>
    </row>
    <row r="12" spans="1:23" ht="9" customHeight="1" thickBot="1">
      <c r="A12" s="3"/>
      <c r="B12" s="3"/>
      <c r="C12" s="8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.75" customHeight="1" thickBot="1">
      <c r="A13" s="9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3"/>
    </row>
    <row r="14" spans="1:23" ht="32.25" customHeight="1" thickBot="1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3"/>
    </row>
    <row r="15" spans="1:23" ht="12" customHeight="1" thickBo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  <c r="Q15" s="11"/>
      <c r="R15" s="11"/>
      <c r="S15" s="11"/>
      <c r="T15" s="11"/>
      <c r="U15" s="11"/>
      <c r="V15" s="11"/>
      <c r="W15" s="3"/>
    </row>
    <row r="16" spans="1:23" ht="15.75" customHeight="1" thickBot="1">
      <c r="A16" s="9" t="s">
        <v>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3"/>
    </row>
    <row r="17" spans="1:23" ht="25.5" customHeight="1" thickBot="1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3"/>
    </row>
    <row r="18" spans="1:23" ht="15.75" customHeight="1" thickBot="1">
      <c r="A18" s="12" t="s">
        <v>11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3"/>
    </row>
    <row r="19" spans="1:23" ht="15.75" customHeight="1" thickBot="1">
      <c r="A19" s="13" t="s">
        <v>12</v>
      </c>
      <c r="B19" s="14"/>
      <c r="C19" s="15" t="s">
        <v>13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3"/>
    </row>
    <row r="20" spans="1:23" ht="96.75" customHeight="1" thickBot="1">
      <c r="A20" s="13"/>
      <c r="B20" s="16" t="s">
        <v>14</v>
      </c>
      <c r="C20" s="17" t="s">
        <v>15</v>
      </c>
      <c r="D20" s="18" t="s">
        <v>16</v>
      </c>
      <c r="E20" s="18"/>
      <c r="F20" s="18"/>
      <c r="G20" s="18" t="s">
        <v>17</v>
      </c>
      <c r="H20" s="18"/>
      <c r="I20" s="18"/>
      <c r="J20" s="19" t="s">
        <v>18</v>
      </c>
      <c r="K20" s="18" t="s">
        <v>19</v>
      </c>
      <c r="L20" s="18"/>
      <c r="M20" s="18"/>
      <c r="N20" s="18"/>
      <c r="O20" s="18" t="s">
        <v>20</v>
      </c>
      <c r="P20" s="18"/>
      <c r="Q20" s="19" t="s">
        <v>21</v>
      </c>
      <c r="R20" s="18" t="s">
        <v>22</v>
      </c>
      <c r="S20" s="18"/>
      <c r="T20" s="18" t="s">
        <v>23</v>
      </c>
      <c r="U20" s="18"/>
      <c r="V20" s="17" t="s">
        <v>24</v>
      </c>
      <c r="W20" s="3"/>
    </row>
    <row r="21" spans="1:23" ht="42.75" customHeight="1" thickBot="1">
      <c r="A21" s="13"/>
      <c r="B21" s="16"/>
      <c r="C21" s="17"/>
      <c r="D21" s="20" t="s">
        <v>25</v>
      </c>
      <c r="E21" s="20" t="s">
        <v>26</v>
      </c>
      <c r="F21" s="20" t="s">
        <v>27</v>
      </c>
      <c r="G21" s="20" t="s">
        <v>25</v>
      </c>
      <c r="H21" s="20" t="s">
        <v>26</v>
      </c>
      <c r="I21" s="20" t="s">
        <v>27</v>
      </c>
      <c r="J21" s="20" t="s">
        <v>25</v>
      </c>
      <c r="K21" s="20" t="s">
        <v>28</v>
      </c>
      <c r="L21" s="20" t="s">
        <v>25</v>
      </c>
      <c r="M21" s="20" t="s">
        <v>26</v>
      </c>
      <c r="N21" s="20" t="s">
        <v>27</v>
      </c>
      <c r="O21" s="20" t="s">
        <v>25</v>
      </c>
      <c r="P21" s="20" t="s">
        <v>26</v>
      </c>
      <c r="Q21" s="20"/>
      <c r="R21" s="20" t="s">
        <v>25</v>
      </c>
      <c r="S21" s="20" t="s">
        <v>26</v>
      </c>
      <c r="T21" s="20" t="s">
        <v>25</v>
      </c>
      <c r="U21" s="20" t="s">
        <v>29</v>
      </c>
      <c r="V21" s="17"/>
      <c r="W21" s="3"/>
    </row>
    <row r="22" spans="1:23" ht="15.75" thickBot="1">
      <c r="A22" s="21" t="s">
        <v>30</v>
      </c>
      <c r="B22" s="22">
        <v>33929767.350000001</v>
      </c>
      <c r="C22" s="23">
        <v>33929767.350000001</v>
      </c>
      <c r="D22" s="23">
        <v>264000664.03</v>
      </c>
      <c r="E22" s="23"/>
      <c r="F22" s="23"/>
      <c r="G22" s="23">
        <v>64159752.140000001</v>
      </c>
      <c r="H22" s="23"/>
      <c r="I22" s="23"/>
      <c r="J22" s="23">
        <v>589286.39</v>
      </c>
      <c r="K22" s="24">
        <v>45292</v>
      </c>
      <c r="L22" s="25">
        <v>32257376.07</v>
      </c>
      <c r="M22" s="25"/>
      <c r="N22" s="25"/>
      <c r="O22" s="25"/>
      <c r="P22" s="25"/>
      <c r="Q22" s="25"/>
      <c r="R22" s="25">
        <v>175394.24</v>
      </c>
      <c r="S22" s="25"/>
      <c r="T22" s="25"/>
      <c r="U22" s="25"/>
      <c r="V22" s="26">
        <f t="shared" ref="V22:V56" si="0">L22+M22+N22+R22+S22+T22+U22</f>
        <v>32432770.309999999</v>
      </c>
      <c r="W22" s="3"/>
    </row>
    <row r="23" spans="1:23" ht="15.75" thickBot="1">
      <c r="A23" s="21" t="s">
        <v>31</v>
      </c>
      <c r="B23" s="27">
        <v>33923961.130000003</v>
      </c>
      <c r="C23" s="28">
        <v>33923961.130000003</v>
      </c>
      <c r="D23" s="23">
        <v>70048321.939999998</v>
      </c>
      <c r="E23" s="23">
        <v>1042150</v>
      </c>
      <c r="F23" s="23"/>
      <c r="G23" s="23">
        <v>32596965.09</v>
      </c>
      <c r="H23" s="23"/>
      <c r="I23" s="23"/>
      <c r="J23" s="23">
        <v>552184.67000000004</v>
      </c>
      <c r="K23" s="21" t="s">
        <v>31</v>
      </c>
      <c r="L23" s="25">
        <v>32241965.09</v>
      </c>
      <c r="M23" s="25"/>
      <c r="N23" s="25"/>
      <c r="O23" s="25"/>
      <c r="P23" s="25"/>
      <c r="Q23" s="25"/>
      <c r="R23" s="25"/>
      <c r="S23" s="25"/>
      <c r="T23" s="25"/>
      <c r="U23" s="25"/>
      <c r="V23" s="26">
        <f t="shared" si="0"/>
        <v>32241965.09</v>
      </c>
      <c r="W23" s="3"/>
    </row>
    <row r="24" spans="1:23" ht="15.75" thickBot="1">
      <c r="A24" s="21" t="s">
        <v>32</v>
      </c>
      <c r="B24" s="28">
        <v>33975961.5</v>
      </c>
      <c r="C24" s="28">
        <v>33975961.5</v>
      </c>
      <c r="D24" s="23"/>
      <c r="E24" s="23">
        <v>129405.03</v>
      </c>
      <c r="F24" s="23"/>
      <c r="G24" s="23">
        <v>160713.60999999999</v>
      </c>
      <c r="H24" s="23"/>
      <c r="I24" s="23"/>
      <c r="J24" s="23">
        <v>539155.48</v>
      </c>
      <c r="K24" s="21" t="s">
        <v>32</v>
      </c>
      <c r="L24" s="25">
        <v>31912376.07</v>
      </c>
      <c r="M24" s="25"/>
      <c r="N24" s="25"/>
      <c r="O24" s="25"/>
      <c r="P24" s="25"/>
      <c r="Q24" s="25"/>
      <c r="R24" s="25">
        <v>241886.8</v>
      </c>
      <c r="S24" s="25"/>
      <c r="T24" s="25"/>
      <c r="U24" s="25"/>
      <c r="V24" s="26">
        <f t="shared" si="0"/>
        <v>32154262.870000001</v>
      </c>
      <c r="W24" s="3"/>
    </row>
    <row r="25" spans="1:23" ht="15.75" thickBot="1">
      <c r="A25" s="21" t="s">
        <v>32</v>
      </c>
      <c r="B25" s="28"/>
      <c r="C25" s="28"/>
      <c r="D25" s="23"/>
      <c r="E25" s="23"/>
      <c r="F25" s="23"/>
      <c r="G25" s="23"/>
      <c r="H25" s="23"/>
      <c r="I25" s="23"/>
      <c r="J25" s="23"/>
      <c r="K25" s="24">
        <v>45292</v>
      </c>
      <c r="L25" s="25">
        <v>160713.60999999999</v>
      </c>
      <c r="M25" s="25"/>
      <c r="N25" s="25"/>
      <c r="O25" s="25"/>
      <c r="P25" s="25"/>
      <c r="Q25" s="25"/>
      <c r="R25" s="25"/>
      <c r="S25" s="25"/>
      <c r="T25" s="25"/>
      <c r="U25" s="25"/>
      <c r="V25" s="26">
        <f t="shared" si="0"/>
        <v>160713.60999999999</v>
      </c>
      <c r="W25" s="3"/>
    </row>
    <row r="26" spans="1:23" ht="15.75" thickBot="1">
      <c r="A26" s="21" t="s">
        <v>33</v>
      </c>
      <c r="B26" s="28">
        <v>33984383.710000001</v>
      </c>
      <c r="C26" s="28">
        <v>33984383.710000001</v>
      </c>
      <c r="D26" s="23"/>
      <c r="E26" s="23">
        <v>90555</v>
      </c>
      <c r="F26" s="23"/>
      <c r="G26" s="23">
        <v>64679717.460000008</v>
      </c>
      <c r="H26" s="23"/>
      <c r="I26" s="23"/>
      <c r="J26" s="23">
        <v>584893.6</v>
      </c>
      <c r="K26" s="21" t="s">
        <v>31</v>
      </c>
      <c r="L26" s="25">
        <v>213226.31</v>
      </c>
      <c r="M26" s="25"/>
      <c r="N26" s="25"/>
      <c r="O26" s="25"/>
      <c r="P26" s="25"/>
      <c r="Q26" s="25"/>
      <c r="R26" s="25"/>
      <c r="S26" s="25"/>
      <c r="T26" s="25"/>
      <c r="U26" s="25"/>
      <c r="V26" s="26">
        <f t="shared" si="0"/>
        <v>213226.31</v>
      </c>
      <c r="W26" s="3"/>
    </row>
    <row r="27" spans="1:23" ht="15.75" thickBot="1">
      <c r="A27" s="21" t="s">
        <v>33</v>
      </c>
      <c r="B27" s="28"/>
      <c r="C27" s="28"/>
      <c r="D27" s="23"/>
      <c r="E27" s="23"/>
      <c r="F27" s="23"/>
      <c r="G27" s="23"/>
      <c r="H27" s="23"/>
      <c r="I27" s="23"/>
      <c r="J27" s="23"/>
      <c r="K27" s="21" t="s">
        <v>33</v>
      </c>
      <c r="L27" s="25">
        <v>31857376.07</v>
      </c>
      <c r="M27" s="25"/>
      <c r="N27" s="25"/>
      <c r="O27" s="25"/>
      <c r="P27" s="25"/>
      <c r="Q27" s="25"/>
      <c r="R27" s="25"/>
      <c r="S27" s="25"/>
      <c r="T27" s="25"/>
      <c r="U27" s="25"/>
      <c r="V27" s="26">
        <f t="shared" si="0"/>
        <v>31857376.07</v>
      </c>
      <c r="W27" s="3"/>
    </row>
    <row r="28" spans="1:23" ht="15.75" thickBot="1">
      <c r="A28" s="21" t="s">
        <v>34</v>
      </c>
      <c r="B28" s="28">
        <v>33971956.130000003</v>
      </c>
      <c r="C28" s="28">
        <v>33971956.130000003</v>
      </c>
      <c r="D28" s="23"/>
      <c r="E28" s="23">
        <v>1332079.55</v>
      </c>
      <c r="F28" s="23"/>
      <c r="G28" s="23">
        <v>33482712.480000004</v>
      </c>
      <c r="H28" s="23">
        <v>2594189.58</v>
      </c>
      <c r="I28" s="23"/>
      <c r="J28" s="23">
        <v>615639.1</v>
      </c>
      <c r="K28" s="21" t="s">
        <v>30</v>
      </c>
      <c r="L28" s="25">
        <v>152837.09</v>
      </c>
      <c r="M28" s="25"/>
      <c r="N28" s="25"/>
      <c r="O28" s="25"/>
      <c r="P28" s="25"/>
      <c r="Q28" s="25"/>
      <c r="R28" s="25">
        <v>391155.72</v>
      </c>
      <c r="S28" s="25"/>
      <c r="T28" s="25">
        <v>7303673.3200000003</v>
      </c>
      <c r="U28" s="25"/>
      <c r="V28" s="26">
        <f t="shared" si="0"/>
        <v>7847666.1299999999</v>
      </c>
      <c r="W28" s="3"/>
    </row>
    <row r="29" spans="1:23" ht="15.75" thickBot="1">
      <c r="A29" s="21" t="s">
        <v>34</v>
      </c>
      <c r="B29" s="28"/>
      <c r="C29" s="28"/>
      <c r="D29" s="23"/>
      <c r="E29" s="23"/>
      <c r="F29" s="23"/>
      <c r="G29" s="23"/>
      <c r="H29" s="23"/>
      <c r="I29" s="23"/>
      <c r="J29" s="23"/>
      <c r="K29" s="21" t="s">
        <v>31</v>
      </c>
      <c r="L29" s="25">
        <v>152837.09</v>
      </c>
      <c r="M29" s="25"/>
      <c r="N29" s="25"/>
      <c r="O29" s="25"/>
      <c r="P29" s="25"/>
      <c r="Q29" s="25"/>
      <c r="R29" s="25"/>
      <c r="S29" s="25"/>
      <c r="T29" s="25"/>
      <c r="U29" s="25"/>
      <c r="V29" s="26">
        <f t="shared" si="0"/>
        <v>152837.09</v>
      </c>
      <c r="W29" s="3"/>
    </row>
    <row r="30" spans="1:23" ht="15.75" thickBot="1">
      <c r="A30" s="21" t="s">
        <v>34</v>
      </c>
      <c r="B30" s="28"/>
      <c r="C30" s="28"/>
      <c r="D30" s="23"/>
      <c r="E30" s="23"/>
      <c r="F30" s="23"/>
      <c r="G30" s="23"/>
      <c r="H30" s="23"/>
      <c r="I30" s="23"/>
      <c r="J30" s="23"/>
      <c r="K30" s="21" t="s">
        <v>32</v>
      </c>
      <c r="L30" s="25">
        <v>764195.64</v>
      </c>
      <c r="M30" s="25"/>
      <c r="N30" s="25"/>
      <c r="O30" s="25"/>
      <c r="P30" s="25"/>
      <c r="Q30" s="25"/>
      <c r="R30" s="25"/>
      <c r="S30" s="25"/>
      <c r="T30" s="25"/>
      <c r="U30" s="25"/>
      <c r="V30" s="26">
        <f t="shared" si="0"/>
        <v>764195.64</v>
      </c>
      <c r="W30" s="3"/>
    </row>
    <row r="31" spans="1:23" ht="15.75" thickBot="1">
      <c r="A31" s="21" t="s">
        <v>34</v>
      </c>
      <c r="B31" s="28"/>
      <c r="C31" s="28"/>
      <c r="D31" s="23"/>
      <c r="E31" s="23"/>
      <c r="F31" s="23"/>
      <c r="G31" s="23"/>
      <c r="H31" s="23"/>
      <c r="I31" s="23"/>
      <c r="J31" s="23"/>
      <c r="K31" s="21" t="s">
        <v>33</v>
      </c>
      <c r="L31" s="25">
        <v>208351.12</v>
      </c>
      <c r="M31" s="25"/>
      <c r="N31" s="25"/>
      <c r="O31" s="25"/>
      <c r="P31" s="25"/>
      <c r="Q31" s="25"/>
      <c r="R31" s="25"/>
      <c r="S31" s="25"/>
      <c r="T31" s="25"/>
      <c r="U31" s="25"/>
      <c r="V31" s="26">
        <f t="shared" si="0"/>
        <v>208351.12</v>
      </c>
      <c r="W31" s="3"/>
    </row>
    <row r="32" spans="1:23" ht="15.75" thickBot="1">
      <c r="A32" s="21" t="s">
        <v>34</v>
      </c>
      <c r="B32" s="28"/>
      <c r="C32" s="28"/>
      <c r="D32" s="23"/>
      <c r="E32" s="23"/>
      <c r="F32" s="23"/>
      <c r="G32" s="23"/>
      <c r="H32" s="23"/>
      <c r="I32" s="23"/>
      <c r="J32" s="23"/>
      <c r="K32" s="21" t="s">
        <v>34</v>
      </c>
      <c r="L32" s="25">
        <v>32055727.190000001</v>
      </c>
      <c r="M32" s="25">
        <v>5265532.5500000007</v>
      </c>
      <c r="N32" s="25"/>
      <c r="O32" s="25"/>
      <c r="P32" s="25"/>
      <c r="Q32" s="25"/>
      <c r="R32" s="25"/>
      <c r="S32" s="25"/>
      <c r="T32" s="25"/>
      <c r="U32" s="25"/>
      <c r="V32" s="26">
        <f t="shared" si="0"/>
        <v>37321259.740000002</v>
      </c>
      <c r="W32" s="3"/>
    </row>
    <row r="33" spans="1:23" ht="15.75" thickBot="1">
      <c r="A33" s="21" t="s">
        <v>35</v>
      </c>
      <c r="B33" s="28">
        <v>33970743.899999999</v>
      </c>
      <c r="C33" s="28">
        <v>33970743.899999999</v>
      </c>
      <c r="D33" s="23">
        <v>1562378.33</v>
      </c>
      <c r="E33" s="23">
        <v>1000000</v>
      </c>
      <c r="F33" s="23"/>
      <c r="G33" s="23">
        <v>756228.94</v>
      </c>
      <c r="H33" s="23">
        <v>1000000</v>
      </c>
      <c r="I33" s="23"/>
      <c r="J33" s="23">
        <v>626730.73</v>
      </c>
      <c r="K33" s="21" t="s">
        <v>36</v>
      </c>
      <c r="L33" s="25">
        <v>756228.94</v>
      </c>
      <c r="M33" s="25"/>
      <c r="N33" s="25"/>
      <c r="O33" s="25"/>
      <c r="P33" s="25"/>
      <c r="Q33" s="25"/>
      <c r="R33" s="25"/>
      <c r="S33" s="25"/>
      <c r="T33" s="25"/>
      <c r="U33" s="25"/>
      <c r="V33" s="26">
        <f t="shared" si="0"/>
        <v>756228.94</v>
      </c>
      <c r="W33" s="3"/>
    </row>
    <row r="34" spans="1:23" ht="15.75" thickBot="1">
      <c r="A34" s="21" t="s">
        <v>35</v>
      </c>
      <c r="B34" s="28"/>
      <c r="C34" s="28"/>
      <c r="D34" s="23"/>
      <c r="E34" s="23"/>
      <c r="F34" s="23"/>
      <c r="G34" s="23"/>
      <c r="H34" s="23"/>
      <c r="I34" s="23"/>
      <c r="J34" s="23"/>
      <c r="K34" s="29">
        <v>45444</v>
      </c>
      <c r="L34" s="25">
        <v>32045727.190000001</v>
      </c>
      <c r="M34" s="25">
        <v>1000000</v>
      </c>
      <c r="N34" s="25"/>
      <c r="O34" s="25"/>
      <c r="P34" s="25"/>
      <c r="Q34" s="25"/>
      <c r="R34" s="25"/>
      <c r="S34" s="25"/>
      <c r="T34" s="25"/>
      <c r="U34" s="25"/>
      <c r="V34" s="26">
        <f t="shared" si="0"/>
        <v>33045727.190000001</v>
      </c>
      <c r="W34" s="3"/>
    </row>
    <row r="35" spans="1:23" ht="15.75" thickBot="1">
      <c r="A35" s="21" t="s">
        <v>37</v>
      </c>
      <c r="B35" s="28">
        <v>33928848.620000005</v>
      </c>
      <c r="C35" s="28">
        <v>33928848.620000005</v>
      </c>
      <c r="D35" s="23">
        <v>3969787.03</v>
      </c>
      <c r="E35" s="23">
        <v>585405.30000000005</v>
      </c>
      <c r="F35" s="23"/>
      <c r="G35" s="23">
        <v>53508758.950000003</v>
      </c>
      <c r="H35" s="23">
        <v>585405.30000000005</v>
      </c>
      <c r="I35" s="23"/>
      <c r="J35" s="23">
        <v>544601.97</v>
      </c>
      <c r="K35" s="21" t="s">
        <v>37</v>
      </c>
      <c r="L35" s="25">
        <v>32455727.190000001</v>
      </c>
      <c r="M35" s="25">
        <v>585405.30000000005</v>
      </c>
      <c r="N35" s="25"/>
      <c r="O35" s="25"/>
      <c r="P35" s="25"/>
      <c r="Q35" s="25"/>
      <c r="R35" s="25"/>
      <c r="S35" s="25">
        <v>3405144</v>
      </c>
      <c r="T35" s="25"/>
      <c r="U35" s="25"/>
      <c r="V35" s="26">
        <f t="shared" si="0"/>
        <v>36446276.490000002</v>
      </c>
      <c r="W35" s="3"/>
    </row>
    <row r="36" spans="1:23" ht="15.75" thickBot="1">
      <c r="A36" s="21" t="s">
        <v>37</v>
      </c>
      <c r="B36" s="28"/>
      <c r="C36" s="28"/>
      <c r="D36" s="23"/>
      <c r="E36" s="23"/>
      <c r="F36" s="23"/>
      <c r="G36" s="23"/>
      <c r="H36" s="23"/>
      <c r="I36" s="23"/>
      <c r="J36" s="23"/>
      <c r="K36" s="29">
        <v>45444</v>
      </c>
      <c r="L36" s="25">
        <v>755016.71</v>
      </c>
      <c r="M36" s="25"/>
      <c r="N36" s="25"/>
      <c r="O36" s="25"/>
      <c r="P36" s="25"/>
      <c r="Q36" s="25"/>
      <c r="R36" s="25"/>
      <c r="S36" s="25"/>
      <c r="T36" s="25"/>
      <c r="U36" s="25"/>
      <c r="V36" s="26">
        <f t="shared" si="0"/>
        <v>755016.71</v>
      </c>
      <c r="W36" s="3"/>
    </row>
    <row r="37" spans="1:23" ht="15.75" thickBot="1">
      <c r="A37" s="21" t="s">
        <v>37</v>
      </c>
      <c r="B37" s="28"/>
      <c r="C37" s="28"/>
      <c r="D37" s="23"/>
      <c r="E37" s="23"/>
      <c r="F37" s="23"/>
      <c r="G37" s="23"/>
      <c r="H37" s="23"/>
      <c r="I37" s="23"/>
      <c r="J37" s="23"/>
      <c r="K37" s="21" t="s">
        <v>34</v>
      </c>
      <c r="L37" s="25">
        <v>144360.9</v>
      </c>
      <c r="M37" s="25"/>
      <c r="N37" s="25"/>
      <c r="O37" s="25"/>
      <c r="P37" s="25"/>
      <c r="Q37" s="25"/>
      <c r="R37" s="25"/>
      <c r="S37" s="25"/>
      <c r="T37" s="25"/>
      <c r="U37" s="25"/>
      <c r="V37" s="26">
        <f t="shared" si="0"/>
        <v>144360.9</v>
      </c>
      <c r="W37" s="3"/>
    </row>
    <row r="38" spans="1:23" ht="15.75" thickBot="1">
      <c r="A38" s="21" t="s">
        <v>37</v>
      </c>
      <c r="B38" s="28"/>
      <c r="C38" s="28"/>
      <c r="D38" s="23"/>
      <c r="E38" s="23"/>
      <c r="F38" s="23"/>
      <c r="G38" s="23"/>
      <c r="H38" s="23"/>
      <c r="I38" s="23"/>
      <c r="J38" s="23"/>
      <c r="K38" s="21" t="s">
        <v>33</v>
      </c>
      <c r="L38" s="25">
        <v>165106.4</v>
      </c>
      <c r="M38" s="25"/>
      <c r="N38" s="25"/>
      <c r="O38" s="25"/>
      <c r="P38" s="25"/>
      <c r="Q38" s="25"/>
      <c r="R38" s="25"/>
      <c r="S38" s="25"/>
      <c r="T38" s="25"/>
      <c r="U38" s="25"/>
      <c r="V38" s="26">
        <f t="shared" si="0"/>
        <v>165106.4</v>
      </c>
      <c r="W38" s="3"/>
    </row>
    <row r="39" spans="1:23" ht="15.75" thickBot="1">
      <c r="A39" s="21" t="s">
        <v>38</v>
      </c>
      <c r="B39" s="28">
        <v>33944720.340000004</v>
      </c>
      <c r="C39" s="28">
        <v>33944720.340000004</v>
      </c>
      <c r="D39" s="23">
        <v>23213121.43</v>
      </c>
      <c r="E39" s="23">
        <v>428386</v>
      </c>
      <c r="F39" s="23"/>
      <c r="G39" s="23">
        <v>44835110.099999994</v>
      </c>
      <c r="H39" s="23">
        <v>417615.38</v>
      </c>
      <c r="I39" s="23"/>
      <c r="J39" s="23">
        <v>545130.76</v>
      </c>
      <c r="K39" s="29">
        <v>45505</v>
      </c>
      <c r="L39" s="25">
        <v>32455727.190000001</v>
      </c>
      <c r="M39" s="25">
        <v>397809.98</v>
      </c>
      <c r="N39" s="25"/>
      <c r="O39" s="25"/>
      <c r="P39" s="25"/>
      <c r="Q39" s="25"/>
      <c r="R39" s="25">
        <v>190351.28999999998</v>
      </c>
      <c r="S39" s="25"/>
      <c r="T39" s="25">
        <v>168724.74</v>
      </c>
      <c r="U39" s="25"/>
      <c r="V39" s="26">
        <f t="shared" si="0"/>
        <v>33212613.199999999</v>
      </c>
      <c r="W39" s="3"/>
    </row>
    <row r="40" spans="1:23" ht="15.75" thickBot="1">
      <c r="A40" s="21" t="s">
        <v>38</v>
      </c>
      <c r="B40" s="28"/>
      <c r="C40" s="28"/>
      <c r="D40" s="23"/>
      <c r="E40" s="23"/>
      <c r="F40" s="23"/>
      <c r="G40" s="23"/>
      <c r="H40" s="23"/>
      <c r="I40" s="23"/>
      <c r="J40" s="23"/>
      <c r="K40" s="29">
        <v>45474</v>
      </c>
      <c r="L40" s="25">
        <v>713121.43</v>
      </c>
      <c r="M40" s="25"/>
      <c r="N40" s="25"/>
      <c r="O40" s="25"/>
      <c r="P40" s="25"/>
      <c r="Q40" s="25"/>
      <c r="R40" s="25"/>
      <c r="S40" s="25"/>
      <c r="T40" s="25"/>
      <c r="U40" s="25"/>
      <c r="V40" s="26">
        <f t="shared" si="0"/>
        <v>713121.43</v>
      </c>
      <c r="W40" s="3"/>
    </row>
    <row r="41" spans="1:23" ht="15.75" thickBot="1">
      <c r="A41" s="21" t="s">
        <v>38</v>
      </c>
      <c r="B41" s="28"/>
      <c r="C41" s="28"/>
      <c r="D41" s="23"/>
      <c r="E41" s="23"/>
      <c r="F41" s="23"/>
      <c r="G41" s="23"/>
      <c r="H41" s="23"/>
      <c r="I41" s="23"/>
      <c r="J41" s="23"/>
      <c r="K41" s="29">
        <v>45444</v>
      </c>
      <c r="L41" s="25">
        <v>345413.23</v>
      </c>
      <c r="M41" s="25"/>
      <c r="N41" s="25"/>
      <c r="O41" s="25"/>
      <c r="P41" s="25"/>
      <c r="Q41" s="25"/>
      <c r="R41" s="25"/>
      <c r="S41" s="25"/>
      <c r="T41" s="25"/>
      <c r="U41" s="25"/>
      <c r="V41" s="26">
        <f t="shared" si="0"/>
        <v>345413.23</v>
      </c>
      <c r="W41" s="3"/>
    </row>
    <row r="42" spans="1:23" ht="15.75" thickBot="1">
      <c r="A42" s="21" t="s">
        <v>38</v>
      </c>
      <c r="B42" s="28"/>
      <c r="C42" s="28"/>
      <c r="D42" s="23"/>
      <c r="E42" s="23"/>
      <c r="F42" s="23"/>
      <c r="G42" s="23"/>
      <c r="H42" s="23"/>
      <c r="I42" s="23"/>
      <c r="J42" s="23"/>
      <c r="K42" s="29">
        <v>45413</v>
      </c>
      <c r="L42" s="25">
        <v>400000</v>
      </c>
      <c r="M42" s="25"/>
      <c r="N42" s="25"/>
      <c r="O42" s="25"/>
      <c r="P42" s="25"/>
      <c r="Q42" s="25"/>
      <c r="R42" s="25"/>
      <c r="S42" s="25"/>
      <c r="T42" s="25"/>
      <c r="U42" s="25"/>
      <c r="V42" s="26">
        <f t="shared" si="0"/>
        <v>400000</v>
      </c>
      <c r="W42" s="3"/>
    </row>
    <row r="43" spans="1:23" ht="15.75" thickBot="1">
      <c r="A43" s="21" t="s">
        <v>38</v>
      </c>
      <c r="B43" s="28"/>
      <c r="C43" s="28"/>
      <c r="D43" s="23"/>
      <c r="E43" s="23"/>
      <c r="F43" s="23"/>
      <c r="G43" s="23"/>
      <c r="H43" s="23"/>
      <c r="I43" s="23"/>
      <c r="J43" s="23"/>
      <c r="K43" s="29">
        <v>45383</v>
      </c>
      <c r="L43" s="25">
        <v>400000</v>
      </c>
      <c r="M43" s="25"/>
      <c r="N43" s="25"/>
      <c r="O43" s="25"/>
      <c r="P43" s="25"/>
      <c r="Q43" s="25"/>
      <c r="R43" s="25"/>
      <c r="S43" s="25"/>
      <c r="T43" s="25"/>
      <c r="U43" s="25"/>
      <c r="V43" s="26">
        <f t="shared" si="0"/>
        <v>400000</v>
      </c>
      <c r="W43" s="3"/>
    </row>
    <row r="44" spans="1:23" ht="15.75" thickBot="1">
      <c r="A44" s="21" t="s">
        <v>39</v>
      </c>
      <c r="B44" s="28">
        <v>33931832.600000001</v>
      </c>
      <c r="C44" s="28">
        <v>33931832.600000001</v>
      </c>
      <c r="D44" s="23">
        <v>3128993.15</v>
      </c>
      <c r="E44" s="23">
        <v>431226.98</v>
      </c>
      <c r="F44" s="23"/>
      <c r="G44" s="23">
        <v>1266153.8</v>
      </c>
      <c r="H44" s="23">
        <v>441997.6</v>
      </c>
      <c r="I44" s="23"/>
      <c r="J44" s="30">
        <v>587335.34000000008</v>
      </c>
      <c r="K44" s="21" t="s">
        <v>38</v>
      </c>
      <c r="L44" s="25">
        <v>728993.15</v>
      </c>
      <c r="M44" s="25"/>
      <c r="N44" s="25"/>
      <c r="O44" s="25"/>
      <c r="P44" s="25"/>
      <c r="Q44" s="25"/>
      <c r="R44" s="25"/>
      <c r="S44" s="25">
        <v>894856</v>
      </c>
      <c r="T44" s="25"/>
      <c r="U44" s="25"/>
      <c r="V44" s="26">
        <f t="shared" si="0"/>
        <v>1623849.15</v>
      </c>
      <c r="W44" s="3"/>
    </row>
    <row r="45" spans="1:23" ht="15.75" thickBot="1">
      <c r="A45" s="21" t="s">
        <v>39</v>
      </c>
      <c r="B45" s="28"/>
      <c r="C45" s="28"/>
      <c r="D45" s="23"/>
      <c r="E45" s="23"/>
      <c r="F45" s="23"/>
      <c r="G45" s="23"/>
      <c r="H45" s="23"/>
      <c r="I45" s="23"/>
      <c r="J45" s="23"/>
      <c r="K45" s="21" t="s">
        <v>39</v>
      </c>
      <c r="L45" s="25">
        <v>32103708.890000004</v>
      </c>
      <c r="M45" s="25">
        <v>441997.6</v>
      </c>
      <c r="N45" s="25"/>
      <c r="O45" s="25"/>
      <c r="P45" s="25"/>
      <c r="Q45" s="25"/>
      <c r="R45" s="25"/>
      <c r="S45" s="25"/>
      <c r="T45" s="25"/>
      <c r="U45" s="25"/>
      <c r="V45" s="26">
        <f t="shared" si="0"/>
        <v>32545706.490000006</v>
      </c>
      <c r="W45" s="3"/>
    </row>
    <row r="46" spans="1:23" ht="15.75" thickBot="1">
      <c r="A46" s="21" t="s">
        <v>40</v>
      </c>
      <c r="B46" s="31">
        <v>33930621.890000001</v>
      </c>
      <c r="C46" s="31">
        <v>33930621.890000001</v>
      </c>
      <c r="D46" s="23">
        <v>33190516.82</v>
      </c>
      <c r="E46" s="23">
        <v>2486717.2400000002</v>
      </c>
      <c r="F46" s="23"/>
      <c r="G46" s="23">
        <v>66991554.36999999</v>
      </c>
      <c r="H46" s="23">
        <v>79500</v>
      </c>
      <c r="I46" s="25"/>
      <c r="J46" s="26">
        <v>722801.53999999992</v>
      </c>
      <c r="K46" s="29">
        <v>45566</v>
      </c>
      <c r="L46" s="25">
        <v>32103708.890000001</v>
      </c>
      <c r="M46" s="25">
        <v>79500</v>
      </c>
      <c r="N46" s="25"/>
      <c r="O46" s="25"/>
      <c r="P46" s="25"/>
      <c r="Q46" s="25"/>
      <c r="R46" s="25"/>
      <c r="S46" s="25"/>
      <c r="T46" s="25"/>
      <c r="U46" s="25"/>
      <c r="V46" s="26">
        <f t="shared" si="0"/>
        <v>32183208.890000001</v>
      </c>
      <c r="W46" s="3"/>
    </row>
    <row r="47" spans="1:23" ht="15.75" thickBot="1">
      <c r="A47" s="21" t="s">
        <v>40</v>
      </c>
      <c r="B47" s="28"/>
      <c r="C47" s="28"/>
      <c r="D47" s="23"/>
      <c r="E47" s="23"/>
      <c r="F47" s="23"/>
      <c r="G47" s="23"/>
      <c r="H47" s="23"/>
      <c r="I47" s="23"/>
      <c r="J47" s="23"/>
      <c r="K47" s="21" t="s">
        <v>30</v>
      </c>
      <c r="L47" s="25">
        <v>769554.19</v>
      </c>
      <c r="M47" s="25"/>
      <c r="N47" s="25"/>
      <c r="O47" s="25"/>
      <c r="P47" s="25"/>
      <c r="Q47" s="25"/>
      <c r="R47" s="25"/>
      <c r="S47" s="25"/>
      <c r="T47" s="25"/>
      <c r="U47" s="25"/>
      <c r="V47" s="26">
        <f t="shared" si="0"/>
        <v>769554.19</v>
      </c>
      <c r="W47" s="3"/>
    </row>
    <row r="48" spans="1:23" ht="15.75" thickBot="1">
      <c r="A48" s="21" t="s">
        <v>40</v>
      </c>
      <c r="B48" s="31"/>
      <c r="C48" s="31"/>
      <c r="D48" s="23"/>
      <c r="E48" s="23"/>
      <c r="F48" s="23"/>
      <c r="G48" s="23"/>
      <c r="H48" s="23"/>
      <c r="I48" s="25"/>
      <c r="J48" s="26"/>
      <c r="K48" s="21" t="s">
        <v>31</v>
      </c>
      <c r="L48" s="25">
        <v>763747.97</v>
      </c>
      <c r="M48" s="25"/>
      <c r="N48" s="25"/>
      <c r="O48" s="25"/>
      <c r="P48" s="25"/>
      <c r="Q48" s="25"/>
      <c r="R48" s="25"/>
      <c r="S48" s="25"/>
      <c r="T48" s="25"/>
      <c r="U48" s="25"/>
      <c r="V48" s="26">
        <f t="shared" si="0"/>
        <v>763747.97</v>
      </c>
      <c r="W48" s="3"/>
    </row>
    <row r="49" spans="1:23" ht="15.75" thickBot="1">
      <c r="A49" s="21" t="s">
        <v>40</v>
      </c>
      <c r="B49" s="31"/>
      <c r="C49" s="31"/>
      <c r="D49" s="23"/>
      <c r="E49" s="23"/>
      <c r="F49" s="23"/>
      <c r="G49" s="23"/>
      <c r="H49" s="23"/>
      <c r="I49" s="25"/>
      <c r="J49" s="26"/>
      <c r="K49" s="21" t="s">
        <v>32</v>
      </c>
      <c r="L49" s="25">
        <v>760234.31</v>
      </c>
      <c r="M49" s="25"/>
      <c r="N49" s="25"/>
      <c r="O49" s="25"/>
      <c r="P49" s="25"/>
      <c r="Q49" s="25"/>
      <c r="R49" s="25"/>
      <c r="S49" s="25"/>
      <c r="T49" s="25"/>
      <c r="U49" s="25"/>
      <c r="V49" s="26">
        <f t="shared" si="0"/>
        <v>760234.31</v>
      </c>
      <c r="W49" s="3"/>
    </row>
    <row r="50" spans="1:23" ht="15.75" thickBot="1">
      <c r="A50" s="21" t="s">
        <v>40</v>
      </c>
      <c r="B50" s="31"/>
      <c r="C50" s="31"/>
      <c r="D50" s="23"/>
      <c r="E50" s="23"/>
      <c r="F50" s="23"/>
      <c r="G50" s="23"/>
      <c r="H50" s="23"/>
      <c r="I50" s="25"/>
      <c r="J50" s="26"/>
      <c r="K50" s="21" t="s">
        <v>33</v>
      </c>
      <c r="L50" s="25">
        <v>768656.52</v>
      </c>
      <c r="M50" s="25"/>
      <c r="N50" s="25"/>
      <c r="O50" s="25"/>
      <c r="P50" s="25"/>
      <c r="Q50" s="25"/>
      <c r="R50" s="25"/>
      <c r="S50" s="25"/>
      <c r="T50" s="25"/>
      <c r="U50" s="25"/>
      <c r="V50" s="26">
        <f t="shared" si="0"/>
        <v>768656.52</v>
      </c>
      <c r="W50" s="3"/>
    </row>
    <row r="51" spans="1:23" ht="15.75" thickBot="1">
      <c r="A51" s="21" t="s">
        <v>40</v>
      </c>
      <c r="B51" s="31"/>
      <c r="C51" s="31"/>
      <c r="D51" s="23"/>
      <c r="E51" s="23"/>
      <c r="F51" s="23"/>
      <c r="G51" s="23"/>
      <c r="H51" s="23"/>
      <c r="I51" s="25"/>
      <c r="J51" s="26"/>
      <c r="K51" s="29">
        <v>45444</v>
      </c>
      <c r="L51" s="25">
        <v>197856.04</v>
      </c>
      <c r="M51" s="25"/>
      <c r="N51" s="25"/>
      <c r="O51" s="25"/>
      <c r="P51" s="25"/>
      <c r="Q51" s="25"/>
      <c r="R51" s="25"/>
      <c r="S51" s="25"/>
      <c r="T51" s="25"/>
      <c r="U51" s="25"/>
      <c r="V51" s="26">
        <f t="shared" si="0"/>
        <v>197856.04</v>
      </c>
      <c r="W51" s="3"/>
    </row>
    <row r="52" spans="1:23" ht="15.75" thickBot="1">
      <c r="A52" s="21" t="s">
        <v>40</v>
      </c>
      <c r="B52" s="31"/>
      <c r="C52" s="31"/>
      <c r="D52" s="23"/>
      <c r="E52" s="23"/>
      <c r="F52" s="23"/>
      <c r="G52" s="23"/>
      <c r="H52" s="23"/>
      <c r="I52" s="25"/>
      <c r="J52" s="26"/>
      <c r="K52" s="21" t="s">
        <v>37</v>
      </c>
      <c r="L52" s="25">
        <v>215398.03</v>
      </c>
      <c r="M52" s="25"/>
      <c r="N52" s="25"/>
      <c r="O52" s="25"/>
      <c r="P52" s="25"/>
      <c r="Q52" s="25"/>
      <c r="R52" s="25"/>
      <c r="S52" s="25"/>
      <c r="T52" s="25"/>
      <c r="U52" s="25"/>
      <c r="V52" s="26">
        <f t="shared" si="0"/>
        <v>215398.03</v>
      </c>
      <c r="W52" s="3"/>
    </row>
    <row r="53" spans="1:23" ht="15.75" thickBot="1">
      <c r="A53" s="21" t="s">
        <v>40</v>
      </c>
      <c r="B53" s="31"/>
      <c r="C53" s="31"/>
      <c r="D53" s="23"/>
      <c r="E53" s="23"/>
      <c r="F53" s="23"/>
      <c r="G53" s="23"/>
      <c r="H53" s="23"/>
      <c r="I53" s="25"/>
      <c r="J53" s="26"/>
      <c r="K53" s="29">
        <v>45505</v>
      </c>
      <c r="L53" s="25">
        <v>214869.24</v>
      </c>
      <c r="M53" s="25"/>
      <c r="N53" s="25"/>
      <c r="O53" s="25"/>
      <c r="P53" s="25"/>
      <c r="Q53" s="25"/>
      <c r="R53" s="25"/>
      <c r="S53" s="25"/>
      <c r="T53" s="25"/>
      <c r="U53" s="25"/>
      <c r="V53" s="26">
        <f t="shared" si="0"/>
        <v>214869.24</v>
      </c>
      <c r="W53" s="3"/>
    </row>
    <row r="54" spans="1:23" ht="15.75" thickBot="1">
      <c r="A54" s="21" t="s">
        <v>40</v>
      </c>
      <c r="B54" s="31"/>
      <c r="C54" s="31"/>
      <c r="D54" s="23"/>
      <c r="E54" s="23"/>
      <c r="F54" s="23"/>
      <c r="G54" s="23"/>
      <c r="H54" s="23"/>
      <c r="I54" s="25"/>
      <c r="J54" s="26"/>
      <c r="K54" s="21" t="s">
        <v>39</v>
      </c>
      <c r="L54" s="25">
        <v>716105.41</v>
      </c>
      <c r="M54" s="25"/>
      <c r="N54" s="25"/>
      <c r="O54" s="25"/>
      <c r="P54" s="25"/>
      <c r="Q54" s="25"/>
      <c r="R54" s="25"/>
      <c r="S54" s="25"/>
      <c r="T54" s="25"/>
      <c r="U54" s="25"/>
      <c r="V54" s="26">
        <f t="shared" si="0"/>
        <v>716105.41</v>
      </c>
      <c r="W54" s="3"/>
    </row>
    <row r="55" spans="1:23" ht="15.75" thickBot="1">
      <c r="A55" s="21" t="s">
        <v>41</v>
      </c>
      <c r="B55" s="28">
        <v>33215727.190000001</v>
      </c>
      <c r="C55" s="28">
        <v>33215727.190000001</v>
      </c>
      <c r="D55" s="23"/>
      <c r="E55" s="23"/>
      <c r="F55" s="23"/>
      <c r="G55" s="25"/>
      <c r="H55" s="23"/>
      <c r="I55" s="25"/>
      <c r="J55" s="26"/>
      <c r="K55" s="29"/>
      <c r="L55" s="28"/>
      <c r="M55" s="25"/>
      <c r="N55" s="25"/>
      <c r="O55" s="25"/>
      <c r="P55" s="25"/>
      <c r="Q55" s="25"/>
      <c r="R55" s="25"/>
      <c r="S55" s="25"/>
      <c r="T55" s="25"/>
      <c r="U55" s="25"/>
      <c r="V55" s="26">
        <f t="shared" si="0"/>
        <v>0</v>
      </c>
      <c r="W55" s="3"/>
    </row>
    <row r="56" spans="1:23" ht="15.75" thickBot="1">
      <c r="A56" s="32" t="s">
        <v>42</v>
      </c>
      <c r="B56" s="28">
        <v>33215727.190000001</v>
      </c>
      <c r="C56" s="28">
        <v>33215727.190000001</v>
      </c>
      <c r="D56" s="25"/>
      <c r="E56" s="25"/>
      <c r="F56" s="25"/>
      <c r="G56" s="25"/>
      <c r="H56" s="25"/>
      <c r="I56" s="25"/>
      <c r="J56" s="25"/>
      <c r="K56" s="29"/>
      <c r="L56" s="28"/>
      <c r="M56" s="25"/>
      <c r="N56" s="25"/>
      <c r="O56" s="25"/>
      <c r="P56" s="25"/>
      <c r="Q56" s="25"/>
      <c r="R56" s="25"/>
      <c r="S56" s="25"/>
      <c r="T56" s="25"/>
      <c r="U56" s="25"/>
      <c r="V56" s="26">
        <f t="shared" si="0"/>
        <v>0</v>
      </c>
      <c r="W56" s="3"/>
    </row>
    <row r="57" spans="1:23" ht="15.75" thickBot="1">
      <c r="A57" s="33"/>
      <c r="B57" s="34">
        <f t="shared" ref="B57:J57" si="1">SUM(B22:B56)</f>
        <v>405924251.55000001</v>
      </c>
      <c r="C57" s="34">
        <f t="shared" si="1"/>
        <v>405924251.55000001</v>
      </c>
      <c r="D57" s="34">
        <f t="shared" si="1"/>
        <v>399113782.72999996</v>
      </c>
      <c r="E57" s="34">
        <f t="shared" si="1"/>
        <v>7525925.0999999996</v>
      </c>
      <c r="F57" s="34">
        <f t="shared" si="1"/>
        <v>0</v>
      </c>
      <c r="G57" s="34">
        <f t="shared" si="1"/>
        <v>362437666.94</v>
      </c>
      <c r="H57" s="34">
        <f t="shared" si="1"/>
        <v>5118707.8599999994</v>
      </c>
      <c r="I57" s="34">
        <f t="shared" si="1"/>
        <v>0</v>
      </c>
      <c r="J57" s="34">
        <f t="shared" si="1"/>
        <v>5907759.5800000001</v>
      </c>
      <c r="K57" s="34"/>
      <c r="L57" s="34">
        <f t="shared" ref="L57:V57" si="2">SUM(L22:L56)</f>
        <v>331956243.17000008</v>
      </c>
      <c r="M57" s="34">
        <f t="shared" si="2"/>
        <v>7770245.4299999997</v>
      </c>
      <c r="N57" s="34">
        <f t="shared" si="2"/>
        <v>0</v>
      </c>
      <c r="O57" s="34">
        <f t="shared" si="2"/>
        <v>0</v>
      </c>
      <c r="P57" s="34">
        <f t="shared" si="2"/>
        <v>0</v>
      </c>
      <c r="Q57" s="34">
        <f t="shared" si="2"/>
        <v>0</v>
      </c>
      <c r="R57" s="34">
        <f t="shared" si="2"/>
        <v>998788.05</v>
      </c>
      <c r="S57" s="34">
        <f t="shared" si="2"/>
        <v>4300000</v>
      </c>
      <c r="T57" s="34">
        <f t="shared" si="2"/>
        <v>7472398.0600000005</v>
      </c>
      <c r="U57" s="34">
        <f t="shared" si="2"/>
        <v>0</v>
      </c>
      <c r="V57" s="34">
        <f t="shared" si="2"/>
        <v>352497674.71000004</v>
      </c>
      <c r="W57" s="3"/>
    </row>
    <row r="58" spans="1:23">
      <c r="A58" s="35"/>
      <c r="B58" s="35"/>
      <c r="C58" s="36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"/>
    </row>
    <row r="59" spans="1:23" ht="40.5" customHeight="1">
      <c r="A59" s="37" t="s">
        <v>43</v>
      </c>
      <c r="B59" s="37"/>
      <c r="C59" s="37"/>
      <c r="D59" s="37"/>
      <c r="E59" s="37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"/>
    </row>
    <row r="60" spans="1:23" ht="15" customHeight="1">
      <c r="A60" s="38" t="s">
        <v>44</v>
      </c>
      <c r="B60" s="38"/>
      <c r="C60" s="38"/>
      <c r="D60" s="38"/>
      <c r="E60" s="38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"/>
    </row>
    <row r="61" spans="1:23" ht="31.5" customHeight="1">
      <c r="A61" s="39" t="s">
        <v>45</v>
      </c>
      <c r="B61" s="39"/>
      <c r="C61" s="39"/>
      <c r="D61" s="39"/>
      <c r="E61" s="39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"/>
    </row>
    <row r="62" spans="1:23" ht="15" customHeight="1">
      <c r="A62" s="39" t="s">
        <v>46</v>
      </c>
      <c r="B62" s="39"/>
      <c r="C62" s="39"/>
      <c r="D62" s="39"/>
      <c r="E62" s="39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"/>
    </row>
    <row r="63" spans="1:23" ht="15" customHeight="1">
      <c r="A63" s="39" t="s">
        <v>47</v>
      </c>
      <c r="B63" s="39"/>
      <c r="C63" s="39"/>
      <c r="D63" s="39"/>
      <c r="E63" s="39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"/>
    </row>
    <row r="64" spans="1:23" ht="15" customHeight="1">
      <c r="A64" s="39" t="s">
        <v>48</v>
      </c>
      <c r="B64" s="39"/>
      <c r="C64" s="39"/>
      <c r="D64" s="39"/>
      <c r="E64" s="39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"/>
    </row>
    <row r="65" spans="1:23" ht="15" customHeight="1">
      <c r="A65" s="39" t="s">
        <v>49</v>
      </c>
      <c r="B65" s="39"/>
      <c r="C65" s="39"/>
      <c r="D65" s="39"/>
      <c r="E65" s="39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"/>
    </row>
    <row r="66" spans="1:23">
      <c r="A66" s="35"/>
      <c r="B66" s="35"/>
      <c r="C66" s="36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"/>
    </row>
    <row r="67" spans="1:23" ht="15.75" customHeight="1">
      <c r="A67" s="37" t="s">
        <v>50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"/>
    </row>
    <row r="68" spans="1:23" ht="38.25" customHeight="1">
      <c r="A68" s="38" t="s">
        <v>44</v>
      </c>
      <c r="B68" s="38"/>
      <c r="C68" s="38"/>
      <c r="D68" s="38"/>
      <c r="E68" s="38"/>
      <c r="F68" s="40" t="s">
        <v>51</v>
      </c>
      <c r="G68" s="40" t="s">
        <v>52</v>
      </c>
      <c r="H68" s="40" t="s">
        <v>53</v>
      </c>
      <c r="I68" s="40" t="s">
        <v>54</v>
      </c>
      <c r="J68" s="40" t="s">
        <v>55</v>
      </c>
      <c r="K68" s="40" t="s">
        <v>56</v>
      </c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"/>
    </row>
    <row r="69" spans="1:23" ht="39.75" customHeight="1">
      <c r="A69" s="39" t="s">
        <v>57</v>
      </c>
      <c r="B69" s="39"/>
      <c r="C69" s="39"/>
      <c r="D69" s="39"/>
      <c r="E69" s="39"/>
      <c r="F69" s="41">
        <v>139935.60999999999</v>
      </c>
      <c r="G69" s="42" t="s">
        <v>58</v>
      </c>
      <c r="H69" s="43">
        <v>201800010008207</v>
      </c>
      <c r="I69" s="44">
        <v>45292</v>
      </c>
      <c r="J69" s="44">
        <v>45292</v>
      </c>
      <c r="K69" s="45" t="s">
        <v>59</v>
      </c>
      <c r="L69" s="35"/>
      <c r="M69" s="35"/>
      <c r="N69" s="35"/>
      <c r="O69" s="35"/>
      <c r="P69" s="46"/>
      <c r="Q69" s="35"/>
      <c r="R69" s="35"/>
      <c r="S69" s="35"/>
      <c r="T69" s="35"/>
      <c r="U69" s="35"/>
      <c r="V69" s="35"/>
      <c r="W69" s="3"/>
    </row>
    <row r="70" spans="1:23" ht="39.75" customHeight="1">
      <c r="A70" s="39" t="s">
        <v>57</v>
      </c>
      <c r="B70" s="39"/>
      <c r="C70" s="39"/>
      <c r="D70" s="39"/>
      <c r="E70" s="39"/>
      <c r="F70" s="47">
        <v>155062.48000000001</v>
      </c>
      <c r="G70" s="42" t="s">
        <v>58</v>
      </c>
      <c r="H70" s="43">
        <v>201800010008207</v>
      </c>
      <c r="I70" s="44">
        <v>45323</v>
      </c>
      <c r="J70" s="44">
        <v>45323</v>
      </c>
      <c r="K70" s="45" t="s">
        <v>59</v>
      </c>
      <c r="L70" s="35"/>
      <c r="M70" s="35"/>
      <c r="N70" s="35"/>
      <c r="O70" s="35"/>
      <c r="P70" s="46"/>
      <c r="Q70" s="35"/>
      <c r="R70" s="35"/>
      <c r="S70" s="35"/>
      <c r="T70" s="35"/>
      <c r="U70" s="35"/>
      <c r="V70" s="35"/>
      <c r="W70" s="3"/>
    </row>
    <row r="71" spans="1:23" ht="39.75" customHeight="1">
      <c r="A71" s="39" t="s">
        <v>57</v>
      </c>
      <c r="B71" s="39"/>
      <c r="C71" s="39"/>
      <c r="D71" s="39"/>
      <c r="E71" s="39"/>
      <c r="F71" s="47">
        <v>123675.49</v>
      </c>
      <c r="G71" s="42" t="s">
        <v>58</v>
      </c>
      <c r="H71" s="43">
        <v>201800010008207</v>
      </c>
      <c r="I71" s="44">
        <v>45352</v>
      </c>
      <c r="J71" s="44">
        <v>45352</v>
      </c>
      <c r="K71" s="45" t="s">
        <v>59</v>
      </c>
      <c r="L71" s="35"/>
      <c r="M71" s="35"/>
      <c r="N71" s="35"/>
      <c r="O71" s="35"/>
      <c r="P71" s="46"/>
      <c r="Q71" s="35"/>
      <c r="R71" s="35"/>
      <c r="S71" s="35"/>
      <c r="T71" s="35"/>
      <c r="U71" s="35"/>
      <c r="V71" s="35"/>
      <c r="W71" s="3"/>
    </row>
    <row r="72" spans="1:23" ht="39.75" customHeight="1">
      <c r="A72" s="39" t="s">
        <v>57</v>
      </c>
      <c r="B72" s="39"/>
      <c r="C72" s="39"/>
      <c r="D72" s="39"/>
      <c r="E72" s="39"/>
      <c r="F72" s="41">
        <v>141413.81</v>
      </c>
      <c r="G72" s="42" t="s">
        <v>58</v>
      </c>
      <c r="H72" s="43">
        <v>202100010024770</v>
      </c>
      <c r="I72" s="44">
        <v>45384</v>
      </c>
      <c r="J72" s="44">
        <v>45384</v>
      </c>
      <c r="K72" s="45" t="s">
        <v>59</v>
      </c>
      <c r="L72" s="35"/>
      <c r="M72" s="35"/>
      <c r="N72" s="35"/>
      <c r="O72" s="35"/>
      <c r="P72" s="46"/>
      <c r="Q72" s="35"/>
      <c r="R72" s="35"/>
      <c r="S72" s="35"/>
      <c r="T72" s="35"/>
      <c r="U72" s="35"/>
      <c r="V72" s="35"/>
      <c r="W72" s="3"/>
    </row>
    <row r="73" spans="1:23" ht="39.75" customHeight="1">
      <c r="A73" s="39" t="s">
        <v>57</v>
      </c>
      <c r="B73" s="39"/>
      <c r="C73" s="39"/>
      <c r="D73" s="39"/>
      <c r="E73" s="39"/>
      <c r="F73" s="41">
        <v>177925.18</v>
      </c>
      <c r="G73" s="42" t="s">
        <v>58</v>
      </c>
      <c r="H73" s="43">
        <v>202100010024770</v>
      </c>
      <c r="I73" s="44">
        <v>45415</v>
      </c>
      <c r="J73" s="44">
        <v>45415</v>
      </c>
      <c r="K73" s="45" t="s">
        <v>59</v>
      </c>
      <c r="L73" s="35"/>
      <c r="M73" s="35"/>
      <c r="N73" s="35"/>
      <c r="O73" s="35"/>
      <c r="P73" s="46"/>
      <c r="Q73" s="35"/>
      <c r="R73" s="35"/>
      <c r="S73" s="35"/>
      <c r="T73" s="35"/>
      <c r="U73" s="35"/>
      <c r="V73" s="35"/>
      <c r="W73" s="3"/>
    </row>
    <row r="74" spans="1:23" ht="39.75" customHeight="1">
      <c r="A74" s="39" t="s">
        <v>57</v>
      </c>
      <c r="B74" s="39"/>
      <c r="C74" s="39"/>
      <c r="D74" s="39"/>
      <c r="E74" s="39"/>
      <c r="F74" s="41">
        <v>224586.77</v>
      </c>
      <c r="G74" s="42" t="s">
        <v>58</v>
      </c>
      <c r="H74" s="43">
        <v>202100010024770</v>
      </c>
      <c r="I74" s="44">
        <v>45444</v>
      </c>
      <c r="J74" s="44">
        <v>45444</v>
      </c>
      <c r="K74" s="48" t="s">
        <v>60</v>
      </c>
      <c r="L74" s="35"/>
      <c r="M74" s="35"/>
      <c r="N74" s="35"/>
      <c r="O74" s="35"/>
      <c r="P74" s="46"/>
      <c r="Q74" s="35"/>
      <c r="R74" s="35"/>
      <c r="S74" s="35"/>
      <c r="T74" s="35"/>
      <c r="U74" s="35"/>
      <c r="V74" s="35"/>
      <c r="W74" s="3"/>
    </row>
    <row r="75" spans="1:23" ht="39.75" customHeight="1">
      <c r="A75" s="39" t="s">
        <v>57</v>
      </c>
      <c r="B75" s="39"/>
      <c r="C75" s="39"/>
      <c r="D75" s="39"/>
      <c r="E75" s="39"/>
      <c r="F75" s="41">
        <v>180388.85</v>
      </c>
      <c r="G75" s="42" t="s">
        <v>58</v>
      </c>
      <c r="H75" s="43">
        <v>202100010024770</v>
      </c>
      <c r="I75" s="44">
        <v>45475</v>
      </c>
      <c r="J75" s="44">
        <v>45475</v>
      </c>
      <c r="K75" s="48" t="s">
        <v>60</v>
      </c>
      <c r="L75" s="35"/>
      <c r="M75" s="35"/>
      <c r="N75" s="35"/>
      <c r="O75" s="35"/>
      <c r="P75" s="46"/>
      <c r="Q75" s="35"/>
      <c r="R75" s="35"/>
      <c r="S75" s="35"/>
      <c r="T75" s="35"/>
      <c r="U75" s="35"/>
      <c r="V75" s="35"/>
      <c r="W75" s="3"/>
    </row>
    <row r="76" spans="1:23" ht="39.75" customHeight="1">
      <c r="A76" s="39" t="s">
        <v>57</v>
      </c>
      <c r="B76" s="39"/>
      <c r="C76" s="39"/>
      <c r="D76" s="39"/>
      <c r="E76" s="39"/>
      <c r="F76" s="41">
        <v>186794.36</v>
      </c>
      <c r="G76" s="42" t="s">
        <v>58</v>
      </c>
      <c r="H76" s="43">
        <v>202100010024770</v>
      </c>
      <c r="I76" s="44">
        <v>45505</v>
      </c>
      <c r="J76" s="44">
        <v>45505</v>
      </c>
      <c r="K76" s="48" t="s">
        <v>60</v>
      </c>
      <c r="L76" s="35"/>
      <c r="M76" s="35"/>
      <c r="N76" s="35"/>
      <c r="O76" s="35"/>
      <c r="P76" s="46"/>
      <c r="Q76" s="35"/>
      <c r="R76" s="35"/>
      <c r="S76" s="35"/>
      <c r="T76" s="35"/>
      <c r="U76" s="35"/>
      <c r="V76" s="35"/>
      <c r="W76" s="3"/>
    </row>
    <row r="77" spans="1:23" ht="39.75" customHeight="1">
      <c r="A77" s="39" t="s">
        <v>61</v>
      </c>
      <c r="B77" s="39"/>
      <c r="C77" s="39"/>
      <c r="D77" s="39"/>
      <c r="E77" s="39"/>
      <c r="F77" s="41">
        <v>235343.26</v>
      </c>
      <c r="G77" s="42" t="s">
        <v>58</v>
      </c>
      <c r="H77" s="49" t="s">
        <v>62</v>
      </c>
      <c r="I77" s="44">
        <v>45537</v>
      </c>
      <c r="J77" s="44">
        <v>45537</v>
      </c>
      <c r="K77" s="48" t="s">
        <v>63</v>
      </c>
      <c r="L77" s="35"/>
      <c r="M77" s="35"/>
      <c r="N77" s="35"/>
      <c r="O77" s="35"/>
      <c r="P77" s="46"/>
      <c r="Q77" s="35"/>
      <c r="R77" s="35"/>
      <c r="S77" s="35"/>
      <c r="T77" s="35"/>
      <c r="U77" s="35"/>
      <c r="V77" s="35"/>
      <c r="W77" s="3"/>
    </row>
    <row r="78" spans="1:23" ht="39.75" customHeight="1">
      <c r="A78" s="39" t="s">
        <v>61</v>
      </c>
      <c r="B78" s="39"/>
      <c r="C78" s="39"/>
      <c r="D78" s="39"/>
      <c r="E78" s="39"/>
      <c r="F78" s="41">
        <f>262018.3-27198.08</f>
        <v>234820.21999999997</v>
      </c>
      <c r="G78" s="42" t="s">
        <v>58</v>
      </c>
      <c r="H78" s="49" t="s">
        <v>62</v>
      </c>
      <c r="I78" s="44">
        <v>45566</v>
      </c>
      <c r="J78" s="44">
        <v>45566</v>
      </c>
      <c r="K78" s="48" t="s">
        <v>63</v>
      </c>
      <c r="L78" s="35"/>
      <c r="M78" s="35"/>
      <c r="N78" s="35"/>
      <c r="O78" s="35"/>
      <c r="P78" s="46"/>
      <c r="Q78" s="35"/>
      <c r="R78" s="35"/>
      <c r="S78" s="35"/>
      <c r="T78" s="35"/>
      <c r="U78" s="35"/>
      <c r="V78" s="35"/>
      <c r="W78" s="3"/>
    </row>
    <row r="79" spans="1:23" ht="39.75" customHeight="1">
      <c r="A79" s="39" t="s">
        <v>64</v>
      </c>
      <c r="B79" s="39"/>
      <c r="C79" s="39"/>
      <c r="D79" s="39"/>
      <c r="E79" s="39"/>
      <c r="F79" s="41">
        <v>449350.78</v>
      </c>
      <c r="G79" s="42" t="s">
        <v>65</v>
      </c>
      <c r="H79" s="43">
        <v>201800010008207</v>
      </c>
      <c r="I79" s="44">
        <v>45292</v>
      </c>
      <c r="J79" s="44">
        <v>45292</v>
      </c>
      <c r="K79" s="45" t="s">
        <v>66</v>
      </c>
      <c r="L79" s="3"/>
      <c r="M79" s="3"/>
      <c r="N79" s="3"/>
      <c r="O79" s="3"/>
      <c r="P79" s="46"/>
      <c r="Q79" s="35"/>
      <c r="R79" s="35"/>
      <c r="S79" s="35"/>
      <c r="T79" s="35"/>
      <c r="U79" s="35"/>
      <c r="V79" s="35"/>
      <c r="W79" s="3"/>
    </row>
    <row r="80" spans="1:23" ht="39.75" customHeight="1">
      <c r="A80" s="39" t="s">
        <v>64</v>
      </c>
      <c r="B80" s="39"/>
      <c r="C80" s="39"/>
      <c r="D80" s="39"/>
      <c r="E80" s="39"/>
      <c r="F80" s="47">
        <v>397122.19</v>
      </c>
      <c r="G80" s="42" t="s">
        <v>65</v>
      </c>
      <c r="H80" s="43">
        <v>201800010008207</v>
      </c>
      <c r="I80" s="44">
        <v>45323</v>
      </c>
      <c r="J80" s="44">
        <v>45323</v>
      </c>
      <c r="K80" s="45" t="s">
        <v>66</v>
      </c>
      <c r="L80" s="3"/>
      <c r="M80" s="3"/>
      <c r="N80" s="3"/>
      <c r="O80" s="3"/>
      <c r="P80" s="46"/>
      <c r="Q80" s="35"/>
      <c r="R80" s="35"/>
      <c r="S80" s="35"/>
      <c r="T80" s="35"/>
      <c r="U80" s="35"/>
      <c r="V80" s="35"/>
      <c r="W80" s="3"/>
    </row>
    <row r="81" spans="1:23" ht="39.75" customHeight="1">
      <c r="A81" s="39" t="s">
        <v>64</v>
      </c>
      <c r="B81" s="39"/>
      <c r="C81" s="39"/>
      <c r="D81" s="39"/>
      <c r="E81" s="39"/>
      <c r="F81" s="47">
        <v>415479.99</v>
      </c>
      <c r="G81" s="42" t="s">
        <v>65</v>
      </c>
      <c r="H81" s="43">
        <v>201800010008207</v>
      </c>
      <c r="I81" s="44">
        <v>45352</v>
      </c>
      <c r="J81" s="44">
        <v>45352</v>
      </c>
      <c r="K81" s="45" t="s">
        <v>66</v>
      </c>
      <c r="L81" s="3"/>
      <c r="M81" s="3"/>
      <c r="N81" s="3"/>
      <c r="O81" s="3"/>
      <c r="P81" s="46"/>
      <c r="Q81" s="35"/>
      <c r="R81" s="35"/>
      <c r="S81" s="35"/>
      <c r="T81" s="35"/>
      <c r="U81" s="35"/>
      <c r="V81" s="35"/>
      <c r="W81" s="3"/>
    </row>
    <row r="82" spans="1:23" ht="39.75" customHeight="1">
      <c r="A82" s="39" t="s">
        <v>64</v>
      </c>
      <c r="B82" s="39"/>
      <c r="C82" s="39"/>
      <c r="D82" s="39"/>
      <c r="E82" s="39"/>
      <c r="F82" s="47">
        <v>443479.79</v>
      </c>
      <c r="G82" s="42" t="s">
        <v>65</v>
      </c>
      <c r="H82" s="43">
        <v>201700010019675</v>
      </c>
      <c r="I82" s="44">
        <v>45384</v>
      </c>
      <c r="J82" s="44">
        <v>45384</v>
      </c>
      <c r="K82" s="45" t="s">
        <v>66</v>
      </c>
      <c r="L82" s="3"/>
      <c r="M82" s="3"/>
      <c r="N82" s="3"/>
      <c r="O82" s="3"/>
      <c r="P82" s="46"/>
      <c r="Q82" s="35"/>
      <c r="R82" s="35"/>
      <c r="S82" s="35"/>
      <c r="T82" s="35"/>
      <c r="U82" s="35"/>
      <c r="V82" s="35"/>
      <c r="W82" s="3"/>
    </row>
    <row r="83" spans="1:23" ht="39.75" customHeight="1">
      <c r="A83" s="39" t="s">
        <v>64</v>
      </c>
      <c r="B83" s="39"/>
      <c r="C83" s="39"/>
      <c r="D83" s="39"/>
      <c r="E83" s="39"/>
      <c r="F83" s="47">
        <v>437713.91999999998</v>
      </c>
      <c r="G83" s="42" t="s">
        <v>65</v>
      </c>
      <c r="H83" s="43">
        <v>201700010019675</v>
      </c>
      <c r="I83" s="44">
        <v>45415</v>
      </c>
      <c r="J83" s="44">
        <v>45415</v>
      </c>
      <c r="K83" s="45" t="s">
        <v>66</v>
      </c>
      <c r="L83" s="3"/>
      <c r="M83" s="3"/>
      <c r="N83" s="3"/>
      <c r="O83" s="3"/>
      <c r="P83" s="46"/>
      <c r="Q83" s="35"/>
      <c r="R83" s="35"/>
      <c r="S83" s="35"/>
      <c r="T83" s="35"/>
      <c r="U83" s="35"/>
      <c r="V83" s="35"/>
      <c r="W83" s="3"/>
    </row>
    <row r="84" spans="1:23" ht="39.75" customHeight="1">
      <c r="A84" s="39" t="s">
        <v>64</v>
      </c>
      <c r="B84" s="39"/>
      <c r="C84" s="39"/>
      <c r="D84" s="39"/>
      <c r="E84" s="39"/>
      <c r="F84" s="47">
        <v>402143.96</v>
      </c>
      <c r="G84" s="42" t="s">
        <v>65</v>
      </c>
      <c r="H84" s="43">
        <v>201700010019675</v>
      </c>
      <c r="I84" s="44">
        <v>45444</v>
      </c>
      <c r="J84" s="44">
        <v>45444</v>
      </c>
      <c r="K84" s="48" t="s">
        <v>67</v>
      </c>
      <c r="L84" s="3"/>
      <c r="M84" s="3"/>
      <c r="N84" s="3"/>
      <c r="O84" s="3"/>
      <c r="P84" s="46"/>
      <c r="Q84" s="35"/>
      <c r="R84" s="35"/>
      <c r="S84" s="35"/>
      <c r="T84" s="35"/>
      <c r="U84" s="35"/>
      <c r="V84" s="35"/>
      <c r="W84" s="3"/>
    </row>
    <row r="85" spans="1:23" ht="39.75" customHeight="1">
      <c r="A85" s="39" t="s">
        <v>64</v>
      </c>
      <c r="B85" s="39"/>
      <c r="C85" s="39"/>
      <c r="D85" s="39"/>
      <c r="E85" s="39"/>
      <c r="F85" s="47">
        <v>364213.12</v>
      </c>
      <c r="G85" s="42" t="s">
        <v>65</v>
      </c>
      <c r="H85" s="43">
        <v>201700010019675</v>
      </c>
      <c r="I85" s="44">
        <v>45475</v>
      </c>
      <c r="J85" s="44">
        <v>45475</v>
      </c>
      <c r="K85" s="48" t="s">
        <v>67</v>
      </c>
      <c r="L85" s="3"/>
      <c r="M85" s="3"/>
      <c r="N85" s="3"/>
      <c r="O85" s="3"/>
      <c r="P85" s="46"/>
      <c r="Q85" s="35"/>
      <c r="R85" s="35"/>
      <c r="S85" s="35"/>
      <c r="T85" s="35"/>
      <c r="U85" s="35"/>
      <c r="V85" s="35"/>
      <c r="W85" s="3"/>
    </row>
    <row r="86" spans="1:23" ht="39.75" customHeight="1">
      <c r="A86" s="39" t="s">
        <v>64</v>
      </c>
      <c r="B86" s="39"/>
      <c r="C86" s="39"/>
      <c r="D86" s="39"/>
      <c r="E86" s="39"/>
      <c r="F86" s="47">
        <v>358336.4</v>
      </c>
      <c r="G86" s="42" t="s">
        <v>65</v>
      </c>
      <c r="H86" s="43">
        <v>201700010019675</v>
      </c>
      <c r="I86" s="44">
        <v>45505</v>
      </c>
      <c r="J86" s="44">
        <v>45505</v>
      </c>
      <c r="K86" s="48" t="s">
        <v>67</v>
      </c>
      <c r="L86" s="3"/>
      <c r="M86" s="3"/>
      <c r="N86" s="3"/>
      <c r="O86" s="3"/>
      <c r="P86" s="46"/>
      <c r="Q86" s="35"/>
      <c r="R86" s="35"/>
      <c r="S86" s="35"/>
      <c r="T86" s="35"/>
      <c r="U86" s="35"/>
      <c r="V86" s="35"/>
      <c r="W86" s="3"/>
    </row>
    <row r="87" spans="1:23" ht="39.75" customHeight="1">
      <c r="A87" s="39" t="s">
        <v>68</v>
      </c>
      <c r="B87" s="39"/>
      <c r="C87" s="39"/>
      <c r="D87" s="39"/>
      <c r="E87" s="39"/>
      <c r="F87" s="47">
        <f>343932.51+8059.57</f>
        <v>351992.08</v>
      </c>
      <c r="G87" s="42" t="s">
        <v>65</v>
      </c>
      <c r="H87" s="49" t="s">
        <v>62</v>
      </c>
      <c r="I87" s="44">
        <v>45537</v>
      </c>
      <c r="J87" s="44">
        <v>45537</v>
      </c>
      <c r="K87" s="48" t="s">
        <v>69</v>
      </c>
      <c r="L87" s="3"/>
      <c r="M87" s="3"/>
      <c r="N87" s="3"/>
      <c r="O87" s="3"/>
      <c r="P87" s="46"/>
      <c r="Q87" s="35"/>
      <c r="R87" s="35"/>
      <c r="S87" s="35"/>
      <c r="T87" s="35"/>
      <c r="U87" s="35"/>
      <c r="V87" s="35"/>
      <c r="W87" s="3"/>
    </row>
    <row r="88" spans="1:23" ht="39.75" customHeight="1">
      <c r="A88" s="39" t="s">
        <v>68</v>
      </c>
      <c r="B88" s="39"/>
      <c r="C88" s="39"/>
      <c r="D88" s="39"/>
      <c r="E88" s="39"/>
      <c r="F88" s="47">
        <f>476275.66+11705.66</f>
        <v>487981.31999999995</v>
      </c>
      <c r="G88" s="42" t="s">
        <v>65</v>
      </c>
      <c r="H88" s="49" t="s">
        <v>62</v>
      </c>
      <c r="I88" s="44">
        <v>45566</v>
      </c>
      <c r="J88" s="44">
        <v>45566</v>
      </c>
      <c r="K88" s="48" t="s">
        <v>69</v>
      </c>
      <c r="L88" s="3"/>
      <c r="M88" s="3"/>
      <c r="N88" s="3"/>
      <c r="O88" s="3"/>
      <c r="P88" s="46"/>
      <c r="Q88" s="35"/>
      <c r="R88" s="35"/>
      <c r="S88" s="35"/>
      <c r="T88" s="35"/>
      <c r="U88" s="35"/>
      <c r="V88" s="35"/>
      <c r="W88" s="3"/>
    </row>
    <row r="89" spans="1:23" ht="15" hidden="1" customHeight="1">
      <c r="A89" s="39" t="s">
        <v>70</v>
      </c>
      <c r="B89" s="39"/>
      <c r="C89" s="39"/>
      <c r="D89" s="39"/>
      <c r="E89" s="39"/>
      <c r="F89" s="41"/>
      <c r="G89" s="42"/>
      <c r="H89" s="43"/>
      <c r="I89" s="44"/>
      <c r="J89" s="44"/>
      <c r="K89" s="50"/>
      <c r="L89" s="3"/>
      <c r="M89" s="3"/>
      <c r="N89" s="3"/>
      <c r="O89" s="3"/>
      <c r="P89" s="46"/>
      <c r="Q89" s="35"/>
      <c r="R89" s="35"/>
      <c r="S89" s="35"/>
      <c r="T89" s="35"/>
      <c r="U89" s="35"/>
      <c r="V89" s="35"/>
      <c r="W89" s="3"/>
    </row>
    <row r="90" spans="1:23" ht="15" hidden="1" customHeight="1">
      <c r="A90" s="39" t="s">
        <v>71</v>
      </c>
      <c r="B90" s="39"/>
      <c r="C90" s="39"/>
      <c r="D90" s="39"/>
      <c r="E90" s="39"/>
      <c r="F90" s="51"/>
      <c r="G90" s="48"/>
      <c r="H90" s="48"/>
      <c r="I90" s="44"/>
      <c r="J90" s="44"/>
      <c r="K90" s="48"/>
      <c r="L90" s="3"/>
      <c r="M90" s="3"/>
      <c r="N90" s="3"/>
      <c r="O90" s="3"/>
      <c r="P90" s="46"/>
      <c r="Q90" s="35"/>
      <c r="R90" s="35"/>
      <c r="S90" s="35"/>
      <c r="T90" s="35"/>
      <c r="U90" s="35"/>
      <c r="V90" s="35"/>
      <c r="W90" s="3"/>
    </row>
    <row r="91" spans="1:23" ht="15" hidden="1" customHeight="1">
      <c r="A91" s="39" t="s">
        <v>72</v>
      </c>
      <c r="B91" s="39"/>
      <c r="C91" s="39"/>
      <c r="D91" s="39"/>
      <c r="E91" s="39"/>
      <c r="F91" s="48"/>
      <c r="G91" s="48"/>
      <c r="H91" s="48"/>
      <c r="I91" s="48"/>
      <c r="J91" s="48"/>
      <c r="K91" s="48"/>
      <c r="L91" s="3"/>
      <c r="M91" s="3"/>
      <c r="N91" s="3"/>
      <c r="O91" s="3"/>
      <c r="P91" s="46"/>
      <c r="Q91" s="35"/>
      <c r="R91" s="35"/>
      <c r="S91" s="35"/>
      <c r="T91" s="35"/>
      <c r="U91" s="35"/>
      <c r="V91" s="35"/>
      <c r="W91" s="3"/>
    </row>
    <row r="92" spans="1:23" ht="15.75" customHeight="1">
      <c r="A92" s="52" t="s">
        <v>73</v>
      </c>
      <c r="B92" s="52"/>
      <c r="C92" s="52"/>
      <c r="D92" s="52"/>
      <c r="E92" s="52"/>
      <c r="F92" s="53">
        <f>SUM(F69:F90)</f>
        <v>5907759.5800000001</v>
      </c>
      <c r="G92" s="54"/>
      <c r="H92" s="54"/>
      <c r="I92" s="54"/>
      <c r="J92" s="54"/>
      <c r="K92" s="54"/>
      <c r="L92" s="3"/>
      <c r="M92" s="3"/>
      <c r="N92" s="3"/>
      <c r="O92" s="3"/>
      <c r="P92" s="46"/>
      <c r="Q92" s="35"/>
      <c r="R92" s="35"/>
      <c r="S92" s="35"/>
      <c r="T92" s="35"/>
      <c r="U92" s="35"/>
      <c r="V92" s="35"/>
      <c r="W92" s="3"/>
    </row>
    <row r="93" spans="1:23" ht="15" hidden="1" customHeight="1">
      <c r="A93" s="55" t="s">
        <v>74</v>
      </c>
      <c r="B93" s="55"/>
      <c r="C93" s="55"/>
      <c r="D93" s="55"/>
      <c r="E93" s="55"/>
      <c r="F93" s="55"/>
      <c r="G93" s="55"/>
      <c r="H93" s="55"/>
      <c r="I93" s="46"/>
      <c r="J93" s="46"/>
      <c r="K93" s="46"/>
      <c r="L93" s="46"/>
      <c r="M93" s="46"/>
      <c r="N93" s="46"/>
      <c r="O93" s="46"/>
      <c r="P93" s="46"/>
      <c r="Q93" s="35"/>
      <c r="R93" s="35"/>
      <c r="S93" s="35"/>
      <c r="T93" s="35"/>
      <c r="U93" s="35"/>
      <c r="V93" s="35"/>
      <c r="W93" s="3"/>
    </row>
    <row r="94" spans="1:23" ht="11.25" customHeight="1" thickBot="1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35"/>
      <c r="Q94" s="35"/>
      <c r="R94" s="35"/>
      <c r="S94" s="35"/>
      <c r="T94" s="35"/>
      <c r="U94" s="35"/>
      <c r="V94" s="35"/>
      <c r="W94" s="3"/>
    </row>
    <row r="95" spans="1:23" ht="52.5" customHeight="1" thickBot="1">
      <c r="A95" s="57" t="s">
        <v>75</v>
      </c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46"/>
      <c r="M95" s="46"/>
      <c r="N95" s="46"/>
      <c r="O95" s="46"/>
      <c r="P95" s="35"/>
      <c r="Q95" s="35"/>
      <c r="R95" s="35"/>
      <c r="S95" s="35"/>
      <c r="T95" s="35"/>
      <c r="U95" s="35"/>
      <c r="V95" s="35"/>
      <c r="W95" s="3"/>
    </row>
    <row r="96" spans="1:23" ht="121.5" customHeight="1" thickBot="1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46"/>
      <c r="M96" s="46"/>
      <c r="N96" s="46"/>
      <c r="O96" s="46"/>
      <c r="P96" s="35"/>
      <c r="Q96" s="35"/>
      <c r="R96" s="35"/>
      <c r="S96" s="35"/>
      <c r="T96" s="35"/>
      <c r="U96" s="35"/>
      <c r="V96" s="35"/>
      <c r="W96" s="3"/>
    </row>
    <row r="97" spans="1:23" ht="10.5" customHeight="1">
      <c r="A97" s="35"/>
      <c r="B97" s="35"/>
      <c r="C97" s="36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"/>
    </row>
    <row r="98" spans="1:23" ht="15" customHeight="1">
      <c r="A98" s="55" t="s">
        <v>76</v>
      </c>
      <c r="B98" s="55"/>
      <c r="C98" s="55"/>
      <c r="D98" s="55"/>
      <c r="E98" s="55"/>
      <c r="F98" s="55"/>
      <c r="G98" s="55"/>
      <c r="H98" s="5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"/>
    </row>
    <row r="99" spans="1:23">
      <c r="A99" s="35"/>
      <c r="B99" s="35"/>
      <c r="C99" s="36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"/>
    </row>
    <row r="100" spans="1:23">
      <c r="A100" s="35"/>
      <c r="B100" s="35"/>
      <c r="C100" s="36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"/>
    </row>
    <row r="101" spans="1:23">
      <c r="A101" s="35"/>
      <c r="B101" s="35"/>
      <c r="C101" s="36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"/>
    </row>
    <row r="102" spans="1:23" ht="15" customHeight="1">
      <c r="A102" s="35"/>
      <c r="B102" s="35"/>
      <c r="C102" s="36"/>
      <c r="D102" s="58"/>
      <c r="E102" s="58"/>
      <c r="F102" s="58"/>
      <c r="I102" s="58"/>
      <c r="J102" s="58"/>
      <c r="K102" s="58"/>
      <c r="L102" s="58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"/>
    </row>
    <row r="103" spans="1:23" ht="30" customHeight="1">
      <c r="A103" s="35"/>
      <c r="B103" s="35"/>
      <c r="C103" s="36"/>
      <c r="D103" s="58"/>
      <c r="E103" s="58"/>
      <c r="F103" s="58"/>
      <c r="I103" s="58"/>
      <c r="J103" s="58"/>
      <c r="K103" s="58"/>
      <c r="L103" s="58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"/>
    </row>
    <row r="104" spans="1:23">
      <c r="A104" s="35"/>
      <c r="B104" s="35"/>
      <c r="C104" s="36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"/>
    </row>
    <row r="105" spans="1:23">
      <c r="A105" s="35"/>
      <c r="B105" s="35"/>
      <c r="C105" s="36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"/>
    </row>
    <row r="106" spans="1:23">
      <c r="A106" s="35"/>
      <c r="B106" s="35"/>
      <c r="C106" s="36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"/>
    </row>
    <row r="107" spans="1:23">
      <c r="A107" s="35"/>
      <c r="B107" s="35"/>
      <c r="C107" s="36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"/>
    </row>
    <row r="108" spans="1:23">
      <c r="A108" s="35"/>
      <c r="B108" s="35"/>
      <c r="C108" s="36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"/>
    </row>
    <row r="109" spans="1:23">
      <c r="A109" s="35"/>
      <c r="B109" s="35"/>
      <c r="C109" s="36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"/>
    </row>
    <row r="110" spans="1:23">
      <c r="A110" s="59"/>
      <c r="B110" s="59"/>
      <c r="C110" s="60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</row>
    <row r="111" spans="1:23">
      <c r="A111" s="59"/>
      <c r="B111" s="59"/>
      <c r="C111" s="60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</row>
    <row r="112" spans="1:23">
      <c r="A112" s="59"/>
      <c r="B112" s="59"/>
      <c r="C112" s="60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</row>
    <row r="113" spans="1:22">
      <c r="A113" s="59"/>
      <c r="B113" s="59"/>
      <c r="C113" s="60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</row>
    <row r="114" spans="1:22">
      <c r="A114" s="59"/>
      <c r="B114" s="59"/>
      <c r="C114" s="60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</row>
    <row r="115" spans="1:22">
      <c r="A115" s="59"/>
      <c r="B115" s="59"/>
      <c r="C115" s="60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</row>
    <row r="116" spans="1:22">
      <c r="A116" s="59"/>
      <c r="B116" s="59"/>
      <c r="C116" s="60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</row>
    <row r="117" spans="1:22">
      <c r="A117" s="59"/>
      <c r="B117" s="59"/>
      <c r="C117" s="60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</row>
    <row r="118" spans="1:22">
      <c r="A118" s="59"/>
      <c r="B118" s="59"/>
      <c r="C118" s="60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</row>
    <row r="119" spans="1:22">
      <c r="A119" s="59"/>
      <c r="B119" s="59"/>
      <c r="C119" s="60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</row>
    <row r="120" spans="1:22">
      <c r="A120" s="59"/>
      <c r="B120" s="59"/>
      <c r="C120" s="60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</row>
    <row r="121" spans="1:22">
      <c r="A121" s="59"/>
      <c r="B121" s="59"/>
      <c r="C121" s="60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</row>
    <row r="122" spans="1:22">
      <c r="A122" s="59"/>
      <c r="B122" s="59"/>
      <c r="C122" s="60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</row>
    <row r="123" spans="1:22">
      <c r="A123" s="59"/>
      <c r="B123" s="59"/>
      <c r="C123" s="60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</row>
    <row r="124" spans="1:22">
      <c r="A124" s="59"/>
      <c r="B124" s="59"/>
      <c r="C124" s="60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</row>
    <row r="125" spans="1:22">
      <c r="A125" s="59"/>
      <c r="B125" s="59"/>
      <c r="C125" s="60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</row>
    <row r="126" spans="1:22">
      <c r="A126" s="59"/>
      <c r="B126" s="59"/>
      <c r="C126" s="60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</row>
    <row r="127" spans="1:22">
      <c r="A127" s="59"/>
      <c r="B127" s="59"/>
      <c r="C127" s="60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</row>
    <row r="128" spans="1:22">
      <c r="A128" s="59"/>
      <c r="B128" s="59"/>
      <c r="C128" s="60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</row>
    <row r="129" spans="1:22">
      <c r="A129" s="59"/>
      <c r="B129" s="59"/>
      <c r="C129" s="60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</row>
    <row r="130" spans="1:22">
      <c r="A130" s="59"/>
      <c r="B130" s="59"/>
      <c r="C130" s="60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</row>
    <row r="131" spans="1:22">
      <c r="A131" s="59"/>
      <c r="B131" s="59"/>
      <c r="C131" s="60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</row>
    <row r="132" spans="1:22">
      <c r="A132" s="59"/>
      <c r="B132" s="59"/>
      <c r="C132" s="60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</row>
    <row r="133" spans="1:22">
      <c r="A133" s="59"/>
      <c r="B133" s="59"/>
      <c r="C133" s="60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</row>
    <row r="134" spans="1:22">
      <c r="A134" s="59"/>
      <c r="B134" s="59"/>
      <c r="C134" s="60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</row>
    <row r="135" spans="1:22">
      <c r="A135" s="59"/>
      <c r="B135" s="59"/>
      <c r="C135" s="60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</row>
    <row r="136" spans="1:22">
      <c r="A136" s="59"/>
      <c r="B136" s="59"/>
      <c r="C136" s="60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</row>
    <row r="137" spans="1:22">
      <c r="A137" s="59"/>
      <c r="B137" s="59"/>
      <c r="C137" s="60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</row>
    <row r="138" spans="1:22">
      <c r="A138" s="59"/>
      <c r="B138" s="59"/>
      <c r="C138" s="60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</row>
    <row r="139" spans="1:22">
      <c r="A139" s="59"/>
      <c r="B139" s="59"/>
      <c r="C139" s="60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</row>
    <row r="140" spans="1:22">
      <c r="A140" s="59"/>
      <c r="B140" s="59"/>
      <c r="C140" s="60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</row>
  </sheetData>
  <autoFilter ref="A68:K93" xr:uid="{A0541A5D-9252-4171-832A-A4BF42954BA4}">
    <filterColumn colId="0" showButton="0"/>
    <filterColumn colId="1" showButton="0"/>
    <filterColumn colId="2" showButton="0"/>
    <filterColumn colId="3" showButton="0"/>
    <filterColumn colId="5">
      <customFilters>
        <customFilter operator="notEqual" val=" "/>
      </customFilters>
    </filterColumn>
  </autoFilter>
  <mergeCells count="67">
    <mergeCell ref="D103:F103"/>
    <mergeCell ref="I103:L103"/>
    <mergeCell ref="A92:E92"/>
    <mergeCell ref="A93:H93"/>
    <mergeCell ref="A94:O94"/>
    <mergeCell ref="A95:K96"/>
    <mergeCell ref="A98:H98"/>
    <mergeCell ref="D102:F102"/>
    <mergeCell ref="I102:L102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1:E61"/>
    <mergeCell ref="A62:E62"/>
    <mergeCell ref="A63:E63"/>
    <mergeCell ref="A64:E64"/>
    <mergeCell ref="A65:E65"/>
    <mergeCell ref="A67:K67"/>
    <mergeCell ref="O20:P20"/>
    <mergeCell ref="R20:S20"/>
    <mergeCell ref="T20:U20"/>
    <mergeCell ref="V20:V21"/>
    <mergeCell ref="A59:E59"/>
    <mergeCell ref="A60:E60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A9:N9"/>
    <mergeCell ref="A10:N10"/>
    <mergeCell ref="A11:V11"/>
    <mergeCell ref="A13:V13"/>
    <mergeCell ref="A14:V14"/>
    <mergeCell ref="A15:O15"/>
    <mergeCell ref="A1:V1"/>
    <mergeCell ref="A3:V3"/>
    <mergeCell ref="A5:V5"/>
    <mergeCell ref="A6:N6"/>
    <mergeCell ref="A7:N7"/>
    <mergeCell ref="A8:V8"/>
  </mergeCells>
  <pageMargins left="0.51180555555555596" right="0.51180555555555596" top="0.63472222222222197" bottom="0.78749999999999998" header="0.511811023622047" footer="0.31527777777777799"/>
  <pageSetup paperSize="9" scale="40" fitToHeight="0" orientation="landscape" horizontalDpi="300" verticalDpi="300" r:id="rId1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HUGOL</vt:lpstr>
      <vt:lpstr>HUGOL!Area_de_impressao</vt:lpstr>
      <vt:lpstr>HUGOL!Titulos_de_impressao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Kátia Mendes Magalhães</cp:lastModifiedBy>
  <dcterms:created xsi:type="dcterms:W3CDTF">2024-12-17T13:19:02Z</dcterms:created>
  <dcterms:modified xsi:type="dcterms:W3CDTF">2024-12-17T13:19:16Z</dcterms:modified>
</cp:coreProperties>
</file>