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rh00355\Downloads\"/>
    </mc:Choice>
  </mc:AlternateContent>
  <xr:revisionPtr revIDLastSave="0" documentId="8_{D62EA166-C29C-4086-8C9E-9DC313E179DD}" xr6:coauthVersionLast="47" xr6:coauthVersionMax="47" xr10:uidLastSave="{00000000-0000-0000-0000-000000000000}"/>
  <bookViews>
    <workbookView xWindow="-120" yWindow="-120" windowWidth="21840" windowHeight="13020" tabRatio="1000" activeTab="1" xr2:uid="{00000000-000D-0000-FFFF-FFFF00000000}"/>
  </bookViews>
  <sheets>
    <sheet name="Produção fixa" sheetId="2" r:id="rId1"/>
    <sheet name="Indicadores Desempenho" sheetId="3" r:id="rId2"/>
  </sheets>
  <definedNames>
    <definedName name="_xlnm.Print_Area" localSheetId="1">'Indicadores Desempenho'!$A$1:$C$63</definedName>
    <definedName name="_xlnm.Print_Area" localSheetId="0">'Produção fixa'!$A$1:$E$160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" l="1"/>
  <c r="C56" i="3"/>
  <c r="C53" i="3"/>
  <c r="C48" i="3"/>
  <c r="C45" i="3"/>
  <c r="C42" i="3"/>
  <c r="C39" i="3"/>
  <c r="C36" i="3"/>
  <c r="C33" i="3"/>
  <c r="C30" i="3"/>
  <c r="C24" i="3"/>
  <c r="C21" i="3"/>
  <c r="C15" i="3"/>
  <c r="C11" i="3"/>
  <c r="C8" i="3"/>
  <c r="C5" i="3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18" i="2"/>
  <c r="D135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01" i="2"/>
  <c r="D114" i="2"/>
  <c r="C14" i="2" l="1"/>
  <c r="C16" i="2" s="1"/>
  <c r="C78" i="2"/>
  <c r="C155" i="2" s="1"/>
  <c r="C156" i="2"/>
  <c r="C114" i="2"/>
  <c r="C39" i="2"/>
  <c r="C159" i="2" l="1"/>
  <c r="E114" i="2"/>
  <c r="C80" i="2"/>
  <c r="C153" i="2"/>
  <c r="B156" i="2"/>
  <c r="C135" i="2" l="1"/>
  <c r="C160" i="2" s="1"/>
  <c r="C149" i="2"/>
  <c r="B114" i="2"/>
  <c r="C97" i="2"/>
  <c r="C158" i="2" s="1"/>
  <c r="B97" i="2"/>
  <c r="B78" i="2"/>
  <c r="B93" i="2"/>
  <c r="B157" i="2" s="1"/>
  <c r="C93" i="2"/>
  <c r="C157" i="2" s="1"/>
  <c r="C53" i="2" l="1"/>
  <c r="C8" i="2"/>
  <c r="C152" i="2" s="1"/>
  <c r="C28" i="2"/>
  <c r="C154" i="2" s="1"/>
  <c r="C66" i="2"/>
  <c r="B159" i="2"/>
  <c r="B14" i="2"/>
  <c r="B153" i="2" l="1"/>
  <c r="B28" i="2"/>
  <c r="B154" i="2" s="1"/>
  <c r="B8" i="2"/>
  <c r="B152" i="2" s="1"/>
</calcChain>
</file>

<file path=xl/sharedStrings.xml><?xml version="1.0" encoding="utf-8"?>
<sst xmlns="http://schemas.openxmlformats.org/spreadsheetml/2006/main" count="267" uniqueCount="193">
  <si>
    <t>META/MENSAL</t>
  </si>
  <si>
    <t>Internação (Saídas Hospitalares)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</si>
  <si>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</si>
  <si>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</si>
  <si>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</si>
  <si>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</si>
  <si>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</si>
  <si>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TOTAL</t>
  </si>
  <si>
    <t>Atendimento odontologico PNE - Consulta</t>
  </si>
  <si>
    <t>Atendimento odontologico PNE - Procedimentos</t>
  </si>
  <si>
    <t>TERAPIAS ESPECIALIZADAS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</si>
  <si>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</si>
  <si>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</si>
  <si>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</si>
  <si>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</si>
  <si>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</si>
  <si>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</si>
  <si>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</si>
  <si>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</si>
  <si>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</si>
  <si>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</si>
  <si>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</si>
  <si>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</si>
  <si>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</si>
  <si>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</si>
  <si>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</si>
  <si>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</si>
  <si>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</si>
  <si>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</si>
  <si>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</si>
  <si>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</si>
  <si>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</si>
  <si>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</si>
  <si>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</si>
  <si>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</si>
  <si>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</si>
  <si>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</si>
  <si>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 xml:space="preserve">Nutricionista </t>
  </si>
  <si>
    <t>Odontologia (Ambulatório CRER)</t>
  </si>
  <si>
    <t>Ortopedia/Traumatologia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</si>
  <si>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</si>
  <si>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</si>
  <si>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</si>
  <si>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</si>
  <si>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</si>
  <si>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</si>
  <si>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INTERNAÇÕES HOSPITALARES</t>
  </si>
  <si>
    <t>CIRURGIAS ELETIVAS</t>
  </si>
  <si>
    <t>Oficina Ortopédica</t>
  </si>
  <si>
    <t>SADT EXTERNO - REALIZADOS</t>
  </si>
  <si>
    <t>SADT Externo (Realizados)</t>
  </si>
  <si>
    <t>*Não tem meta contratada</t>
  </si>
  <si>
    <t>Geriatria</t>
  </si>
  <si>
    <t xml:space="preserve">Pneumologia/Tisiologia </t>
  </si>
  <si>
    <t>CENTRO ESTADUAL DE REABILITAÇÃO E READAPTAÇÃO DR. HENRIQUE SANTILLO - CRER</t>
  </si>
  <si>
    <t xml:space="preserve">Cirurgia eletiva hospitalar de alto giro </t>
  </si>
  <si>
    <t xml:space="preserve">Cirurgia eletiva hospitalar de média ou alta complexidade (sem alto custo) </t>
  </si>
  <si>
    <t xml:space="preserve">Cirurgia eletiva hospitalar de alto custo (com ou sem OPME) </t>
  </si>
  <si>
    <t>SADT EXTERNO - OFERTADOS</t>
  </si>
  <si>
    <t>REGULAÇÃO</t>
  </si>
  <si>
    <t>SADT Externo (Ofertados)</t>
  </si>
  <si>
    <t>*NTMC</t>
  </si>
  <si>
    <t xml:space="preserve">Clínico Geral </t>
  </si>
  <si>
    <t>Clínica Cirúrgica</t>
  </si>
  <si>
    <t>Clínica Médica</t>
  </si>
  <si>
    <t>Reabilitação</t>
  </si>
  <si>
    <t>Consulta Médica na Atenção Especializada</t>
  </si>
  <si>
    <t>Consulta Multiprofissional na Atenção Especializada</t>
  </si>
  <si>
    <t>Consulta Multiprofissional - Aconselhamento Genético</t>
  </si>
  <si>
    <t>Atendimento bucomaxilo - Consulta pré cirúrgica - de 1º vez</t>
  </si>
  <si>
    <t>Atendimento bucomaxilo - Consulta pré cirúrgica - outras</t>
  </si>
  <si>
    <t>Atendimento bucomaxilo - Procedimentos cirúrgicos - ortognática</t>
  </si>
  <si>
    <t>Atendimento bucomaxilo - Procedimentos cirúrgicos - outros</t>
  </si>
  <si>
    <t>ATENDIMENTO AMBULATORIAL</t>
  </si>
  <si>
    <t>ATENDIMENTO AMBULATORIAL DETALHADO (CONSULTAS MÉDICAS)</t>
  </si>
  <si>
    <t>Anestesiologia</t>
  </si>
  <si>
    <t>ATENDIMENTO AMBULATORIAL DETALHADO (CONSULTAS MULTI)</t>
  </si>
  <si>
    <t>Arteterapia</t>
  </si>
  <si>
    <t>Educação Física</t>
  </si>
  <si>
    <t>Fisioterapia</t>
  </si>
  <si>
    <t>Fonoterapia</t>
  </si>
  <si>
    <t>Musicoterapia</t>
  </si>
  <si>
    <t>Otoemissões</t>
  </si>
  <si>
    <t>Imitanciometria</t>
  </si>
  <si>
    <t>Laboratório de Marcha</t>
  </si>
  <si>
    <t>SADT INTERNO (INTERNAÇÃO CRER)</t>
  </si>
  <si>
    <t>LINHAS DE CONTRATAÇÕES</t>
  </si>
  <si>
    <t>Análises Clínicas</t>
  </si>
  <si>
    <t>Anatomia Patológica</t>
  </si>
  <si>
    <t xml:space="preserve">Ecocardiograma  </t>
  </si>
  <si>
    <t>Radiografia</t>
  </si>
  <si>
    <t>Ultrassonografia</t>
  </si>
  <si>
    <t>Urodinâmica</t>
  </si>
  <si>
    <t>Fluoroscopia</t>
  </si>
  <si>
    <t>Neurologia</t>
  </si>
  <si>
    <t>Nutrologia</t>
  </si>
  <si>
    <t xml:space="preserve">Fisioterapia </t>
  </si>
  <si>
    <t xml:space="preserve">Psicologia </t>
  </si>
  <si>
    <t xml:space="preserve">Terapeuta Ocupacional </t>
  </si>
  <si>
    <t>APARELHOS AUDITIVOS</t>
  </si>
  <si>
    <t>AMB. CRER</t>
  </si>
  <si>
    <t>Demais cirurgias</t>
  </si>
  <si>
    <t>Adequações Cadeira de Rodas</t>
  </si>
  <si>
    <t>Calcados Neuropáticos</t>
  </si>
  <si>
    <t>Fabricação Oficina Itinerante</t>
  </si>
  <si>
    <t xml:space="preserve">Fabricações Calçados </t>
  </si>
  <si>
    <t xml:space="preserve">Fabricações Coletes </t>
  </si>
  <si>
    <t xml:space="preserve">Fabricações Próteses </t>
  </si>
  <si>
    <t>Fabricações Órteses</t>
  </si>
  <si>
    <t>Fabricações Órteses Longas</t>
  </si>
  <si>
    <t>Fabricações Órteses Membros Superiores</t>
  </si>
  <si>
    <t>Meios Auxiliares e Locomoção</t>
  </si>
  <si>
    <t>PRODUÇÃO ASSISTENCIAL JULHO-2024</t>
  </si>
  <si>
    <t>JUL/24</t>
  </si>
  <si>
    <t>JULHO/24</t>
  </si>
  <si>
    <t xml:space="preserve">OFICINA ORTOPÉDICA </t>
  </si>
  <si>
    <t>SUB-TOTAL - CIRURGIAS ELETIVAS</t>
  </si>
  <si>
    <t>SUB-TOTAL</t>
  </si>
  <si>
    <t>Demais Especialidades - Sessões realizadas</t>
  </si>
  <si>
    <t>Vascular</t>
  </si>
  <si>
    <t>INDICADORES DE DESEMPENHO JULHO 2024</t>
  </si>
  <si>
    <t>1. Taxa de Ocupação Hospitalar</t>
  </si>
  <si>
    <t>≥ 85%</t>
  </si>
  <si>
    <t>E-SINA</t>
  </si>
  <si>
    <t>Total de Pacientes-dia no período</t>
  </si>
  <si>
    <t>Total de leitos operacionais-dia do período</t>
  </si>
  <si>
    <t>2. Tempo Médio de Permanência Hospitalar (dias)</t>
  </si>
  <si>
    <t>≤ 5 dias</t>
  </si>
  <si>
    <t>E-SINA, porém no gráfico está 4,29</t>
  </si>
  <si>
    <t>Total de saídas no período</t>
  </si>
  <si>
    <t>3. Índice de Intervalo de Substituição de Leito (horas)</t>
  </si>
  <si>
    <t>&lt; 24</t>
  </si>
  <si>
    <t>E-SINA, porém no gráfico está 23,32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</si>
  <si>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</si>
  <si>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</si>
  <si>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</si>
  <si>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</si>
  <si>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</si>
  <si>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</si>
  <si>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</si>
  <si>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</si>
  <si>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</si>
  <si>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</si>
  <si>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</si>
  <si>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</si>
  <si>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</si>
  <si>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</si>
  <si>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</si>
  <si>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</si>
  <si>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</si>
  <si>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</si>
  <si>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</si>
  <si>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</si>
  <si>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</si>
  <si>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</si>
  <si>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</si>
  <si>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</si>
  <si>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</si>
  <si>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</si>
  <si>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 xml:space="preserve">10. Percentual de Exames de Imagem com resultado liberado em até 72 horas 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</si>
  <si>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</si>
  <si>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</si>
  <si>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</si>
  <si>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</si>
  <si>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</si>
  <si>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</si>
  <si>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</si>
  <si>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</si>
  <si>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</si>
  <si>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</si>
  <si>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13. Taxa de acurácia do estoque</t>
  </si>
  <si>
    <t>≥ 95%</t>
  </si>
  <si>
    <t>Número total de itens contados em conformidade</t>
  </si>
  <si>
    <t xml:space="preserve"> 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</si>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</sst>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0.0"/>
    <numFmt numFmtId="166" formatCode="0.0%"/>
    <numFmt numFmtId="167" formatCode="#,##0.0"/>
  </numFmts>
  <fonts count="25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sz val="12"/>
      <color rgb="FF000000"/>
      <name val="Arial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4"/>
      <color rgb="FFFF0000"/>
      <name val="Calibri"/>
      <family val="2"/>
    </font>
    <font>
      <i/>
      <sz val="12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theme="8"/>
        <bgColor rgb="FFE2F0D9"/>
      </patternFill>
    </fill>
    <fill>
      <patternFill patternType="solid">
        <fgColor theme="8" tint="0.79998168889431442"/>
        <bgColor rgb="FFAFD095"/>
      </patternFill>
    </fill>
    <fill>
      <patternFill patternType="solid">
        <fgColor theme="0"/>
        <bgColor rgb="FFAFD095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229">
    <xf numFmtId="0" fontId="0" fillId="0" borderId="0" xfId="0"/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3" fontId="6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3" fontId="1" fillId="4" borderId="2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 wrapText="1"/>
    </xf>
    <xf numFmtId="164" fontId="3" fillId="0" borderId="29" xfId="1" applyNumberFormat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left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0" borderId="33" xfId="1" applyFont="1" applyBorder="1" applyAlignment="1">
      <alignment horizontal="left" vertical="center" wrapText="1"/>
    </xf>
    <xf numFmtId="164" fontId="3" fillId="0" borderId="33" xfId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7" fontId="1" fillId="7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2" fillId="2" borderId="33" xfId="0" applyNumberFormat="1" applyFont="1" applyFill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vertical="top"/>
    </xf>
    <xf numFmtId="0" fontId="11" fillId="0" borderId="0" xfId="0" applyFont="1"/>
    <xf numFmtId="0" fontId="11" fillId="3" borderId="0" xfId="0" applyFont="1" applyFill="1"/>
    <xf numFmtId="0" fontId="13" fillId="0" borderId="0" xfId="0" applyFont="1"/>
    <xf numFmtId="164" fontId="2" fillId="0" borderId="29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64" fontId="2" fillId="3" borderId="29" xfId="1" applyNumberFormat="1" applyFont="1" applyFill="1" applyBorder="1" applyAlignment="1">
      <alignment horizontal="center" vertical="center" wrapText="1"/>
    </xf>
    <xf numFmtId="10" fontId="11" fillId="0" borderId="0" xfId="2" applyNumberFormat="1" applyFont="1"/>
    <xf numFmtId="0" fontId="15" fillId="0" borderId="0" xfId="0" applyFont="1" applyAlignment="1">
      <alignment horizontal="center"/>
    </xf>
    <xf numFmtId="165" fontId="11" fillId="0" borderId="0" xfId="0" applyNumberFormat="1" applyFont="1"/>
    <xf numFmtId="3" fontId="6" fillId="0" borderId="35" xfId="0" applyNumberFormat="1" applyFont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40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2" fillId="3" borderId="12" xfId="1" applyFont="1" applyFill="1" applyBorder="1" applyAlignment="1">
      <alignment horizontal="justify" vertical="center" wrapText="1"/>
    </xf>
    <xf numFmtId="3" fontId="2" fillId="3" borderId="40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164" fontId="3" fillId="3" borderId="20" xfId="1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4" fontId="3" fillId="3" borderId="29" xfId="1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29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49" fontId="1" fillId="7" borderId="9" xfId="0" applyNumberFormat="1" applyFont="1" applyFill="1" applyBorder="1" applyAlignment="1">
      <alignment horizontal="center" vertical="center" wrapText="1"/>
    </xf>
    <xf numFmtId="49" fontId="1" fillId="7" borderId="10" xfId="0" applyNumberFormat="1" applyFont="1" applyFill="1" applyBorder="1" applyAlignment="1">
      <alignment horizontal="center" vertical="center" wrapText="1"/>
    </xf>
    <xf numFmtId="49" fontId="1" fillId="7" borderId="11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vertical="center"/>
    </xf>
    <xf numFmtId="0" fontId="18" fillId="11" borderId="35" xfId="0" applyFont="1" applyFill="1" applyBorder="1" applyAlignment="1">
      <alignment horizontal="center" vertical="center" wrapText="1"/>
    </xf>
    <xf numFmtId="49" fontId="18" fillId="8" borderId="35" xfId="0" applyNumberFormat="1" applyFont="1" applyFill="1" applyBorder="1" applyAlignment="1">
      <alignment horizontal="center" vertical="center"/>
    </xf>
    <xf numFmtId="0" fontId="18" fillId="11" borderId="31" xfId="0" applyFont="1" applyFill="1" applyBorder="1" applyAlignment="1">
      <alignment vertical="center"/>
    </xf>
    <xf numFmtId="166" fontId="18" fillId="11" borderId="29" xfId="0" applyNumberFormat="1" applyFont="1" applyFill="1" applyBorder="1" applyAlignment="1">
      <alignment horizontal="center" vertical="center"/>
    </xf>
    <xf numFmtId="10" fontId="8" fillId="8" borderId="29" xfId="0" applyNumberFormat="1" applyFont="1" applyFill="1" applyBorder="1" applyAlignment="1">
      <alignment horizontal="center" vertical="center"/>
    </xf>
    <xf numFmtId="0" fontId="10" fillId="0" borderId="0" xfId="0" applyFont="1"/>
    <xf numFmtId="0" fontId="19" fillId="0" borderId="29" xfId="0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8" borderId="0" xfId="0" applyFill="1"/>
    <xf numFmtId="0" fontId="1" fillId="11" borderId="29" xfId="0" applyFont="1" applyFill="1" applyBorder="1" applyAlignment="1">
      <alignment vertical="center"/>
    </xf>
    <xf numFmtId="167" fontId="1" fillId="11" borderId="29" xfId="0" applyNumberFormat="1" applyFont="1" applyFill="1" applyBorder="1" applyAlignment="1">
      <alignment horizontal="center" vertical="center"/>
    </xf>
    <xf numFmtId="2" fontId="18" fillId="8" borderId="29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8" fillId="11" borderId="29" xfId="0" applyFont="1" applyFill="1" applyBorder="1" applyAlignment="1">
      <alignment vertical="center"/>
    </xf>
    <xf numFmtId="167" fontId="18" fillId="11" borderId="29" xfId="0" applyNumberFormat="1" applyFont="1" applyFill="1" applyBorder="1" applyAlignment="1">
      <alignment horizontal="center" vertical="center"/>
    </xf>
    <xf numFmtId="2" fontId="18" fillId="8" borderId="29" xfId="2" applyNumberFormat="1" applyFont="1" applyFill="1" applyBorder="1" applyAlignment="1">
      <alignment horizontal="center" vertical="center"/>
    </xf>
    <xf numFmtId="165" fontId="0" fillId="0" borderId="0" xfId="0" applyNumberFormat="1"/>
    <xf numFmtId="2" fontId="6" fillId="0" borderId="29" xfId="0" applyNumberFormat="1" applyFont="1" applyBorder="1" applyAlignment="1">
      <alignment horizontal="center" vertical="center"/>
    </xf>
    <xf numFmtId="10" fontId="18" fillId="8" borderId="29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/>
    </xf>
    <xf numFmtId="0" fontId="1" fillId="11" borderId="29" xfId="0" applyFont="1" applyFill="1" applyBorder="1" applyAlignment="1">
      <alignment horizontal="left" vertical="center" wrapText="1"/>
    </xf>
    <xf numFmtId="0" fontId="21" fillId="0" borderId="33" xfId="0" applyFont="1" applyBorder="1" applyAlignment="1">
      <alignment horizontal="right" vertical="center"/>
    </xf>
    <xf numFmtId="167" fontId="1" fillId="11" borderId="33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1" fillId="11" borderId="29" xfId="0" applyNumberFormat="1" applyFont="1" applyFill="1" applyBorder="1" applyAlignment="1">
      <alignment horizontal="center" vertical="center"/>
    </xf>
    <xf numFmtId="0" fontId="22" fillId="0" borderId="0" xfId="0" applyFont="1"/>
    <xf numFmtId="0" fontId="6" fillId="3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right" vertical="center" wrapText="1"/>
    </xf>
    <xf numFmtId="0" fontId="8" fillId="11" borderId="29" xfId="0" applyFont="1" applyFill="1" applyBorder="1" applyAlignment="1">
      <alignment vertical="center" wrapText="1"/>
    </xf>
    <xf numFmtId="167" fontId="8" fillId="11" borderId="29" xfId="0" applyNumberFormat="1" applyFont="1" applyFill="1" applyBorder="1" applyAlignment="1">
      <alignment horizontal="center" vertical="center"/>
    </xf>
    <xf numFmtId="10" fontId="18" fillId="3" borderId="33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3" borderId="29" xfId="0" applyFont="1" applyFill="1" applyBorder="1" applyAlignment="1">
      <alignment horizontal="right" vertical="center" wrapText="1"/>
    </xf>
    <xf numFmtId="10" fontId="18" fillId="3" borderId="31" xfId="0" applyNumberFormat="1" applyFont="1" applyFill="1" applyBorder="1" applyAlignment="1">
      <alignment horizontal="center" vertical="center"/>
    </xf>
    <xf numFmtId="10" fontId="18" fillId="3" borderId="35" xfId="0" applyNumberFormat="1" applyFont="1" applyFill="1" applyBorder="1" applyAlignment="1">
      <alignment horizontal="center" vertical="center"/>
    </xf>
    <xf numFmtId="0" fontId="18" fillId="11" borderId="29" xfId="0" applyFont="1" applyFill="1" applyBorder="1" applyAlignment="1">
      <alignment vertical="center" wrapText="1"/>
    </xf>
    <xf numFmtId="10" fontId="18" fillId="8" borderId="35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right" vertical="center" wrapText="1"/>
    </xf>
    <xf numFmtId="3" fontId="6" fillId="3" borderId="29" xfId="0" applyNumberFormat="1" applyFont="1" applyFill="1" applyBorder="1" applyAlignment="1">
      <alignment horizontal="center" vertical="center"/>
    </xf>
    <xf numFmtId="3" fontId="6" fillId="3" borderId="29" xfId="0" applyNumberFormat="1" applyFont="1" applyFill="1" applyBorder="1" applyAlignment="1">
      <alignment horizontal="center" vertical="center" wrapText="1"/>
    </xf>
    <xf numFmtId="167" fontId="18" fillId="11" borderId="29" xfId="0" applyNumberFormat="1" applyFont="1" applyFill="1" applyBorder="1" applyAlignment="1">
      <alignment horizontal="left" vertical="center"/>
    </xf>
    <xf numFmtId="167" fontId="18" fillId="11" borderId="33" xfId="0" applyNumberFormat="1" applyFont="1" applyFill="1" applyBorder="1" applyAlignment="1">
      <alignment horizontal="center" vertical="center"/>
    </xf>
    <xf numFmtId="10" fontId="18" fillId="11" borderId="29" xfId="2" applyNumberFormat="1" applyFont="1" applyFill="1" applyBorder="1" applyAlignment="1">
      <alignment horizontal="center" vertical="center"/>
    </xf>
    <xf numFmtId="167" fontId="18" fillId="11" borderId="31" xfId="0" applyNumberFormat="1" applyFont="1" applyFill="1" applyBorder="1" applyAlignment="1">
      <alignment horizontal="center" vertical="center"/>
    </xf>
    <xf numFmtId="167" fontId="18" fillId="11" borderId="35" xfId="0" applyNumberFormat="1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 wrapText="1"/>
    </xf>
    <xf numFmtId="167" fontId="18" fillId="11" borderId="29" xfId="0" applyNumberFormat="1" applyFont="1" applyFill="1" applyBorder="1" applyAlignment="1">
      <alignment horizontal="left" vertical="top"/>
    </xf>
    <xf numFmtId="10" fontId="18" fillId="12" borderId="29" xfId="2" applyNumberFormat="1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left" vertical="center" wrapText="1"/>
    </xf>
    <xf numFmtId="14" fontId="22" fillId="0" borderId="0" xfId="0" applyNumberFormat="1" applyFont="1" applyAlignment="1">
      <alignment horizontal="left" vertical="top"/>
    </xf>
  </cellXfs>
  <cellStyles count="3">
    <cellStyle name="Normal" xfId="0" builtinId="0"/>
    <cellStyle name="Normal_BPA OUTUBRO 2" xfId="1" xr:uid="{D2BA5551-68F3-4486-9CE8-BB05857EAC89}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29105</xdr:colOff>
      <xdr:row>0</xdr:row>
      <xdr:rowOff>147108</xdr:rowOff>
    </xdr:from>
    <xdr:to>
      <xdr:col>0</xdr:col>
      <xdr:colOff>1317203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C79904-5CCE-4B35-9208-C1A835D0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47108"/>
          <a:ext cx="1288098" cy="614892"/>
        </a:xfrm>
        <a:prstGeom prst="rect">
          <a:avLst/>
        </a:prstGeom>
      </xdr:spPr>
    </xdr:pic>
    <xdr:clientData/>
  </xdr:twoCellAnchor>
  <xdr:twoCellAnchor editAs="oneCell">
    <xdr:from>
      <xdr:col>0</xdr:col>
      <xdr:colOff>3381372</xdr:colOff>
      <xdr:row>0</xdr:row>
      <xdr:rowOff>11906</xdr:rowOff>
    </xdr:from>
    <xdr:to>
      <xdr:col>2</xdr:col>
      <xdr:colOff>1107279</xdr:colOff>
      <xdr:row>0</xdr:row>
      <xdr:rowOff>829719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0F315E-CE76-0947-99CA-15E7A9CE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2" y="11906"/>
          <a:ext cx="4488657" cy="81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6082242</xdr:colOff>
      <xdr:row>0</xdr:row>
      <xdr:rowOff>76200</xdr:rowOff>
    </xdr:from>
    <xdr:to>
      <xdr:col>2</xdr:col>
      <xdr:colOff>1018911</xdr:colOff>
      <xdr:row>0</xdr:row>
      <xdr:rowOff>719112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9DE447-F667-4A33-A053-4722F22C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242" y="76200"/>
          <a:ext cx="3471069" cy="6429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1421448</xdr:colOff>
      <xdr:row>0</xdr:row>
      <xdr:rowOff>662517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189246-50F7-4E5B-81ED-CCE6A0110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288098" cy="61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0"/>
  <sheetViews>
    <sheetView showGridLines="0" view="pageBreakPreview" zoomScale="80" zoomScaleNormal="80" zoomScaleSheetLayoutView="80" workbookViewId="0">
      <selection activeCell="K1" sqref="K1"/>
    </sheetView>
  </sheetViews>
  <sheetFormatPr defaultColWidth="9" defaultRowHeight="14.25" x14ac:dyDescent="0.2"/>
  <cols>
    <col min="1" max="1" width="82.7109375" style="90" customWidth="1"/>
    <col min="2" max="2" width="18.7109375" style="90" customWidth="1"/>
    <col min="3" max="3" width="20.42578125" style="90" bestFit="1" customWidth="1"/>
    <col min="4" max="4" width="20.42578125" style="90" customWidth="1"/>
    <col min="5" max="5" width="20.140625" style="90" customWidth="1"/>
    <col min="6" max="936" width="8.7109375" style="90" customWidth="1"/>
    <col min="937" max="940" width="9" style="90" customWidth="1"/>
    <col min="941" max="946" width="11.5703125" style="90" customWidth="1"/>
    <col min="947" max="1012" width="9" style="90" customWidth="1"/>
    <col min="1013" max="16384" width="9" style="90"/>
  </cols>
  <sheetData>
    <row r="1" spans="1:5" ht="72" customHeight="1" thickBot="1" x14ac:dyDescent="0.25">
      <c r="A1" s="147"/>
      <c r="B1" s="147"/>
      <c r="C1" s="147"/>
      <c r="D1" s="119"/>
      <c r="E1" s="89"/>
    </row>
    <row r="2" spans="1:5" ht="29.25" customHeight="1" thickBot="1" x14ac:dyDescent="0.25">
      <c r="A2" s="153" t="s">
        <v>54</v>
      </c>
      <c r="B2" s="154"/>
      <c r="C2" s="155"/>
      <c r="D2" s="120"/>
    </row>
    <row r="3" spans="1:5" ht="27.75" customHeight="1" thickBot="1" x14ac:dyDescent="0.25">
      <c r="A3" s="153" t="s">
        <v>112</v>
      </c>
      <c r="B3" s="154"/>
      <c r="C3" s="155"/>
      <c r="D3" s="120"/>
    </row>
    <row r="4" spans="1:5" ht="20.100000000000001" customHeight="1" thickBot="1" x14ac:dyDescent="0.25">
      <c r="A4" s="54" t="s">
        <v>46</v>
      </c>
      <c r="B4" s="55" t="s">
        <v>0</v>
      </c>
      <c r="C4" s="56" t="s">
        <v>113</v>
      </c>
      <c r="D4" s="121"/>
    </row>
    <row r="5" spans="1:5" ht="20.100000000000001" customHeight="1" x14ac:dyDescent="0.2">
      <c r="A5" s="38" t="s">
        <v>63</v>
      </c>
      <c r="B5" s="25">
        <v>838</v>
      </c>
      <c r="C5" s="37">
        <v>735</v>
      </c>
      <c r="D5" s="122"/>
    </row>
    <row r="6" spans="1:5" ht="20.100000000000001" customHeight="1" x14ac:dyDescent="0.2">
      <c r="A6" s="39" t="s">
        <v>64</v>
      </c>
      <c r="B6" s="26">
        <v>61</v>
      </c>
      <c r="C6" s="4">
        <v>73</v>
      </c>
      <c r="D6" s="122"/>
    </row>
    <row r="7" spans="1:5" ht="20.100000000000001" customHeight="1" thickBot="1" x14ac:dyDescent="0.25">
      <c r="A7" s="40" t="s">
        <v>65</v>
      </c>
      <c r="B7" s="27">
        <v>27</v>
      </c>
      <c r="C7" s="9">
        <v>23</v>
      </c>
      <c r="D7" s="111"/>
    </row>
    <row r="8" spans="1:5" ht="20.100000000000001" customHeight="1" thickBot="1" x14ac:dyDescent="0.25">
      <c r="A8" s="10" t="s">
        <v>7</v>
      </c>
      <c r="B8" s="28">
        <f>SUM(B5:B7)</f>
        <v>926</v>
      </c>
      <c r="C8" s="10">
        <f>SUM(C5:C7)</f>
        <v>831</v>
      </c>
      <c r="D8" s="123"/>
    </row>
    <row r="9" spans="1:5" ht="20.100000000000001" customHeight="1" thickBot="1" x14ac:dyDescent="0.25">
      <c r="D9" s="91"/>
    </row>
    <row r="10" spans="1:5" ht="20.100000000000001" customHeight="1" thickBot="1" x14ac:dyDescent="0.25">
      <c r="A10" s="54" t="s">
        <v>47</v>
      </c>
      <c r="B10" s="55" t="s">
        <v>0</v>
      </c>
      <c r="C10" s="56" t="s">
        <v>113</v>
      </c>
      <c r="D10" s="121"/>
    </row>
    <row r="11" spans="1:5" ht="20.100000000000001" customHeight="1" x14ac:dyDescent="0.2">
      <c r="A11" s="18" t="s">
        <v>55</v>
      </c>
      <c r="B11" s="105">
        <v>55</v>
      </c>
      <c r="C11" s="79">
        <v>162</v>
      </c>
      <c r="D11" s="114"/>
    </row>
    <row r="12" spans="1:5" ht="20.100000000000001" customHeight="1" x14ac:dyDescent="0.2">
      <c r="A12" s="18" t="s">
        <v>56</v>
      </c>
      <c r="B12" s="101">
        <v>435</v>
      </c>
      <c r="C12" s="80">
        <v>409</v>
      </c>
      <c r="D12" s="114"/>
    </row>
    <row r="13" spans="1:5" ht="20.100000000000001" customHeight="1" thickBot="1" x14ac:dyDescent="0.25">
      <c r="A13" s="18" t="s">
        <v>57</v>
      </c>
      <c r="B13" s="101">
        <v>55</v>
      </c>
      <c r="C13" s="80">
        <v>50</v>
      </c>
      <c r="D13" s="114"/>
    </row>
    <row r="14" spans="1:5" ht="20.100000000000001" customHeight="1" thickBot="1" x14ac:dyDescent="0.25">
      <c r="A14" s="10" t="s">
        <v>116</v>
      </c>
      <c r="B14" s="11">
        <f>SUM(B11:B13)</f>
        <v>545</v>
      </c>
      <c r="C14" s="106">
        <f>SUM(C11:C13)</f>
        <v>621</v>
      </c>
      <c r="D14" s="124"/>
    </row>
    <row r="15" spans="1:5" ht="20.100000000000001" customHeight="1" thickBot="1" x14ac:dyDescent="0.25">
      <c r="A15" s="131" t="s">
        <v>101</v>
      </c>
      <c r="B15" s="132" t="s">
        <v>61</v>
      </c>
      <c r="C15" s="133">
        <v>154</v>
      </c>
      <c r="D15" s="111"/>
    </row>
    <row r="16" spans="1:5" ht="20.100000000000001" customHeight="1" thickBot="1" x14ac:dyDescent="0.25">
      <c r="A16" s="143" t="s">
        <v>7</v>
      </c>
      <c r="B16" s="144"/>
      <c r="C16" s="106">
        <f>C15+C14</f>
        <v>775</v>
      </c>
      <c r="D16" s="124"/>
    </row>
    <row r="17" spans="1:11" ht="20.100000000000001" customHeight="1" thickBot="1" x14ac:dyDescent="0.25">
      <c r="D17" s="91"/>
    </row>
    <row r="18" spans="1:11" ht="20.100000000000001" customHeight="1" thickBot="1" x14ac:dyDescent="0.25">
      <c r="A18" s="54" t="s">
        <v>73</v>
      </c>
      <c r="B18" s="55" t="s">
        <v>0</v>
      </c>
      <c r="C18" s="56" t="s">
        <v>113</v>
      </c>
      <c r="D18" s="121"/>
    </row>
    <row r="19" spans="1:11" ht="20.100000000000001" customHeight="1" x14ac:dyDescent="0.2">
      <c r="A19" s="3" t="s">
        <v>66</v>
      </c>
      <c r="B19" s="29">
        <v>10700</v>
      </c>
      <c r="C19" s="7">
        <v>11298</v>
      </c>
      <c r="D19" s="125"/>
    </row>
    <row r="20" spans="1:11" ht="20.100000000000001" customHeight="1" x14ac:dyDescent="0.2">
      <c r="A20" s="2" t="s">
        <v>67</v>
      </c>
      <c r="B20" s="20">
        <v>4732</v>
      </c>
      <c r="C20" s="5">
        <v>4389</v>
      </c>
      <c r="D20" s="125"/>
    </row>
    <row r="21" spans="1:11" ht="20.100000000000001" customHeight="1" x14ac:dyDescent="0.2">
      <c r="A21" s="2" t="s">
        <v>68</v>
      </c>
      <c r="B21" s="20">
        <v>20</v>
      </c>
      <c r="C21" s="5">
        <v>9</v>
      </c>
      <c r="D21" s="125"/>
    </row>
    <row r="22" spans="1:11" ht="20.100000000000001" customHeight="1" x14ac:dyDescent="0.2">
      <c r="A22" s="2" t="s">
        <v>8</v>
      </c>
      <c r="B22" s="20">
        <v>20</v>
      </c>
      <c r="C22" s="6">
        <v>44</v>
      </c>
      <c r="D22" s="111"/>
    </row>
    <row r="23" spans="1:11" ht="20.100000000000001" customHeight="1" x14ac:dyDescent="0.25">
      <c r="A23" s="2" t="s">
        <v>9</v>
      </c>
      <c r="B23" s="20">
        <v>60</v>
      </c>
      <c r="C23" s="6">
        <v>156</v>
      </c>
      <c r="D23" s="111"/>
      <c r="F23" s="91"/>
      <c r="K23" s="92"/>
    </row>
    <row r="24" spans="1:11" ht="20.100000000000001" customHeight="1" x14ac:dyDescent="0.25">
      <c r="A24" s="17" t="s">
        <v>69</v>
      </c>
      <c r="B24" s="21">
        <v>30</v>
      </c>
      <c r="C24" s="65">
        <v>41</v>
      </c>
      <c r="D24" s="111"/>
      <c r="K24" s="92"/>
    </row>
    <row r="25" spans="1:11" ht="20.100000000000001" customHeight="1" x14ac:dyDescent="0.25">
      <c r="A25" s="17" t="s">
        <v>70</v>
      </c>
      <c r="B25" s="21">
        <v>60</v>
      </c>
      <c r="C25" s="66">
        <v>151</v>
      </c>
      <c r="D25" s="122"/>
      <c r="K25" s="92"/>
    </row>
    <row r="26" spans="1:11" ht="20.100000000000001" customHeight="1" x14ac:dyDescent="0.25">
      <c r="A26" s="17" t="s">
        <v>71</v>
      </c>
      <c r="B26" s="21">
        <v>10</v>
      </c>
      <c r="C26" s="60">
        <v>21</v>
      </c>
      <c r="D26" s="111"/>
      <c r="K26" s="92"/>
    </row>
    <row r="27" spans="1:11" ht="20.100000000000001" customHeight="1" thickBot="1" x14ac:dyDescent="0.3">
      <c r="A27" s="8" t="s">
        <v>72</v>
      </c>
      <c r="B27" s="21">
        <v>10</v>
      </c>
      <c r="C27" s="67">
        <v>15</v>
      </c>
      <c r="D27" s="111"/>
      <c r="K27" s="92"/>
    </row>
    <row r="28" spans="1:11" ht="20.100000000000001" customHeight="1" thickBot="1" x14ac:dyDescent="0.25">
      <c r="A28" s="19" t="s">
        <v>7</v>
      </c>
      <c r="B28" s="30">
        <f>SUM(B19:B27)</f>
        <v>15642</v>
      </c>
      <c r="C28" s="62">
        <f>SUM(C19:C27)</f>
        <v>16124</v>
      </c>
      <c r="D28" s="126"/>
    </row>
    <row r="29" spans="1:11" ht="20.100000000000001" customHeight="1" thickBot="1" x14ac:dyDescent="0.25">
      <c r="D29" s="91"/>
    </row>
    <row r="30" spans="1:11" ht="20.100000000000001" customHeight="1" thickBot="1" x14ac:dyDescent="0.25">
      <c r="A30" s="55" t="s">
        <v>74</v>
      </c>
      <c r="B30" s="55" t="s">
        <v>0</v>
      </c>
      <c r="C30" s="56" t="s">
        <v>113</v>
      </c>
      <c r="D30" s="121"/>
    </row>
    <row r="31" spans="1:11" ht="20.100000000000001" customHeight="1" x14ac:dyDescent="0.2">
      <c r="A31" s="3" t="s">
        <v>20</v>
      </c>
      <c r="B31" s="159">
        <v>10700</v>
      </c>
      <c r="C31" s="16">
        <v>264</v>
      </c>
      <c r="D31" s="114"/>
    </row>
    <row r="32" spans="1:11" ht="20.100000000000001" customHeight="1" x14ac:dyDescent="0.2">
      <c r="A32" s="59" t="s">
        <v>75</v>
      </c>
      <c r="B32" s="160"/>
      <c r="C32" s="16">
        <v>783</v>
      </c>
      <c r="D32" s="114"/>
    </row>
    <row r="33" spans="1:4" ht="20.100000000000001" customHeight="1" x14ac:dyDescent="0.2">
      <c r="A33" s="2" t="s">
        <v>119</v>
      </c>
      <c r="B33" s="160"/>
      <c r="C33" s="16">
        <v>0</v>
      </c>
      <c r="D33" s="114"/>
    </row>
    <row r="34" spans="1:4" ht="20.100000000000001" customHeight="1" x14ac:dyDescent="0.2">
      <c r="A34" s="14" t="s">
        <v>21</v>
      </c>
      <c r="B34" s="160"/>
      <c r="C34" s="16">
        <v>965</v>
      </c>
      <c r="D34" s="114"/>
    </row>
    <row r="35" spans="1:4" ht="20.100000000000001" customHeight="1" x14ac:dyDescent="0.2">
      <c r="A35" s="2" t="s">
        <v>22</v>
      </c>
      <c r="B35" s="160"/>
      <c r="C35" s="16">
        <v>660</v>
      </c>
      <c r="D35" s="114"/>
    </row>
    <row r="36" spans="1:4" ht="20.100000000000001" customHeight="1" x14ac:dyDescent="0.2">
      <c r="A36" s="2" t="s">
        <v>23</v>
      </c>
      <c r="B36" s="160"/>
      <c r="C36" s="16">
        <v>41</v>
      </c>
      <c r="D36" s="114"/>
    </row>
    <row r="37" spans="1:4" ht="20.100000000000001" customHeight="1" x14ac:dyDescent="0.2">
      <c r="A37" s="2" t="s">
        <v>24</v>
      </c>
      <c r="B37" s="160"/>
      <c r="C37" s="16">
        <v>33</v>
      </c>
      <c r="D37" s="114"/>
    </row>
    <row r="38" spans="1:4" ht="20.100000000000001" customHeight="1" x14ac:dyDescent="0.2">
      <c r="A38" s="2" t="s">
        <v>25</v>
      </c>
      <c r="B38" s="160"/>
      <c r="C38" s="16">
        <v>463</v>
      </c>
      <c r="D38" s="114"/>
    </row>
    <row r="39" spans="1:4" ht="20.100000000000001" customHeight="1" x14ac:dyDescent="0.2">
      <c r="A39" s="2" t="s">
        <v>62</v>
      </c>
      <c r="B39" s="160"/>
      <c r="C39" s="16">
        <f>186+28</f>
        <v>214</v>
      </c>
      <c r="D39" s="114"/>
    </row>
    <row r="40" spans="1:4" ht="20.100000000000001" customHeight="1" x14ac:dyDescent="0.2">
      <c r="A40" s="2" t="s">
        <v>26</v>
      </c>
      <c r="B40" s="160"/>
      <c r="C40" s="16">
        <v>113</v>
      </c>
      <c r="D40" s="114"/>
    </row>
    <row r="41" spans="1:4" ht="20.100000000000001" customHeight="1" x14ac:dyDescent="0.2">
      <c r="A41" s="2" t="s">
        <v>27</v>
      </c>
      <c r="B41" s="160"/>
      <c r="C41" s="16">
        <v>762</v>
      </c>
      <c r="D41" s="114"/>
    </row>
    <row r="42" spans="1:4" ht="20.100000000000001" customHeight="1" x14ac:dyDescent="0.2">
      <c r="A42" s="2" t="s">
        <v>28</v>
      </c>
      <c r="B42" s="160"/>
      <c r="C42" s="16">
        <v>51</v>
      </c>
      <c r="D42" s="114"/>
    </row>
    <row r="43" spans="1:4" ht="20.100000000000001" customHeight="1" x14ac:dyDescent="0.2">
      <c r="A43" s="2" t="s">
        <v>52</v>
      </c>
      <c r="B43" s="160"/>
      <c r="C43" s="16">
        <v>68</v>
      </c>
      <c r="D43" s="114"/>
    </row>
    <row r="44" spans="1:4" ht="20.100000000000001" customHeight="1" x14ac:dyDescent="0.2">
      <c r="A44" s="2" t="s">
        <v>29</v>
      </c>
      <c r="B44" s="160"/>
      <c r="C44" s="16">
        <v>39</v>
      </c>
      <c r="D44" s="114"/>
    </row>
    <row r="45" spans="1:4" ht="20.100000000000001" customHeight="1" x14ac:dyDescent="0.2">
      <c r="A45" s="2" t="s">
        <v>94</v>
      </c>
      <c r="B45" s="160"/>
      <c r="C45" s="16">
        <v>479</v>
      </c>
      <c r="D45" s="114"/>
    </row>
    <row r="46" spans="1:4" ht="20.100000000000001" customHeight="1" x14ac:dyDescent="0.2">
      <c r="A46" s="2" t="s">
        <v>30</v>
      </c>
      <c r="B46" s="160"/>
      <c r="C46" s="16">
        <v>40</v>
      </c>
      <c r="D46" s="114"/>
    </row>
    <row r="47" spans="1:4" ht="20.100000000000001" customHeight="1" x14ac:dyDescent="0.2">
      <c r="A47" s="2" t="s">
        <v>95</v>
      </c>
      <c r="B47" s="160"/>
      <c r="C47" s="16">
        <v>20</v>
      </c>
      <c r="D47" s="114"/>
    </row>
    <row r="48" spans="1:4" ht="20.100000000000001" customHeight="1" x14ac:dyDescent="0.2">
      <c r="A48" s="2" t="s">
        <v>31</v>
      </c>
      <c r="B48" s="160"/>
      <c r="C48" s="81">
        <v>20</v>
      </c>
      <c r="D48" s="114"/>
    </row>
    <row r="49" spans="1:5" ht="20.100000000000001" customHeight="1" x14ac:dyDescent="0.2">
      <c r="A49" s="2" t="s">
        <v>39</v>
      </c>
      <c r="B49" s="160"/>
      <c r="C49" s="16">
        <v>4096</v>
      </c>
      <c r="D49" s="114"/>
    </row>
    <row r="50" spans="1:5" ht="20.100000000000001" customHeight="1" x14ac:dyDescent="0.2">
      <c r="A50" s="2" t="s">
        <v>32</v>
      </c>
      <c r="B50" s="160"/>
      <c r="C50" s="16">
        <v>1712</v>
      </c>
      <c r="D50" s="114"/>
    </row>
    <row r="51" spans="1:5" ht="20.100000000000001" customHeight="1" x14ac:dyDescent="0.2">
      <c r="A51" s="2" t="s">
        <v>53</v>
      </c>
      <c r="B51" s="160"/>
      <c r="C51" s="16">
        <v>280</v>
      </c>
      <c r="D51" s="114"/>
    </row>
    <row r="52" spans="1:5" ht="20.100000000000001" customHeight="1" thickBot="1" x14ac:dyDescent="0.25">
      <c r="A52" s="8" t="s">
        <v>33</v>
      </c>
      <c r="B52" s="161"/>
      <c r="C52" s="82">
        <v>195</v>
      </c>
      <c r="D52" s="114"/>
    </row>
    <row r="53" spans="1:5" ht="20.100000000000001" customHeight="1" thickBot="1" x14ac:dyDescent="0.25">
      <c r="A53" s="148" t="s">
        <v>7</v>
      </c>
      <c r="B53" s="149"/>
      <c r="C53" s="11">
        <f>SUM(C31:C52)</f>
        <v>11298</v>
      </c>
      <c r="D53" s="127"/>
    </row>
    <row r="54" spans="1:5" ht="20.100000000000001" customHeight="1" thickBot="1" x14ac:dyDescent="0.25">
      <c r="D54" s="91"/>
    </row>
    <row r="55" spans="1:5" ht="20.100000000000001" customHeight="1" thickBot="1" x14ac:dyDescent="0.25">
      <c r="A55" s="54" t="s">
        <v>76</v>
      </c>
      <c r="B55" s="55" t="s">
        <v>0</v>
      </c>
      <c r="C55" s="56" t="s">
        <v>113</v>
      </c>
      <c r="D55" s="121"/>
    </row>
    <row r="56" spans="1:5" ht="20.100000000000001" customHeight="1" x14ac:dyDescent="0.2">
      <c r="A56" s="3" t="s">
        <v>77</v>
      </c>
      <c r="B56" s="164">
        <v>4732</v>
      </c>
      <c r="C56" s="61">
        <v>0</v>
      </c>
      <c r="D56" s="115"/>
      <c r="E56" s="88"/>
    </row>
    <row r="57" spans="1:5" ht="20.100000000000001" customHeight="1" x14ac:dyDescent="0.2">
      <c r="A57" s="2" t="s">
        <v>78</v>
      </c>
      <c r="B57" s="165"/>
      <c r="C57" s="15">
        <v>129</v>
      </c>
      <c r="D57" s="115"/>
    </row>
    <row r="58" spans="1:5" ht="20.100000000000001" customHeight="1" x14ac:dyDescent="0.2">
      <c r="A58" s="2" t="s">
        <v>34</v>
      </c>
      <c r="B58" s="165"/>
      <c r="C58" s="15">
        <v>839</v>
      </c>
      <c r="D58" s="115"/>
    </row>
    <row r="59" spans="1:5" ht="20.100000000000001" customHeight="1" x14ac:dyDescent="0.2">
      <c r="A59" s="2" t="s">
        <v>79</v>
      </c>
      <c r="B59" s="165"/>
      <c r="C59" s="15">
        <v>835</v>
      </c>
      <c r="D59" s="115"/>
    </row>
    <row r="60" spans="1:5" ht="20.100000000000001" customHeight="1" x14ac:dyDescent="0.2">
      <c r="A60" s="2" t="s">
        <v>80</v>
      </c>
      <c r="B60" s="165"/>
      <c r="C60" s="15">
        <v>657</v>
      </c>
      <c r="D60" s="115"/>
    </row>
    <row r="61" spans="1:5" ht="20.100000000000001" customHeight="1" x14ac:dyDescent="0.2">
      <c r="A61" s="2" t="s">
        <v>81</v>
      </c>
      <c r="B61" s="165"/>
      <c r="C61" s="15">
        <v>0</v>
      </c>
      <c r="D61" s="115"/>
    </row>
    <row r="62" spans="1:5" ht="20.100000000000001" customHeight="1" x14ac:dyDescent="0.2">
      <c r="A62" s="2" t="s">
        <v>37</v>
      </c>
      <c r="B62" s="165"/>
      <c r="C62" s="15">
        <v>98</v>
      </c>
      <c r="D62" s="115"/>
    </row>
    <row r="63" spans="1:5" ht="20.100000000000001" customHeight="1" x14ac:dyDescent="0.2">
      <c r="A63" s="2" t="s">
        <v>38</v>
      </c>
      <c r="B63" s="165"/>
      <c r="C63" s="15">
        <v>512</v>
      </c>
      <c r="D63" s="115"/>
    </row>
    <row r="64" spans="1:5" ht="20.100000000000001" customHeight="1" x14ac:dyDescent="0.2">
      <c r="A64" s="2" t="s">
        <v>35</v>
      </c>
      <c r="B64" s="165"/>
      <c r="C64" s="15">
        <v>611</v>
      </c>
      <c r="D64" s="115"/>
    </row>
    <row r="65" spans="1:5" ht="20.100000000000001" customHeight="1" thickBot="1" x14ac:dyDescent="0.25">
      <c r="A65" s="13" t="s">
        <v>36</v>
      </c>
      <c r="B65" s="166"/>
      <c r="C65" s="15">
        <v>708</v>
      </c>
      <c r="D65" s="115"/>
    </row>
    <row r="66" spans="1:5" ht="20.100000000000001" customHeight="1" thickBot="1" x14ac:dyDescent="0.25">
      <c r="A66" s="162" t="s">
        <v>7</v>
      </c>
      <c r="B66" s="163"/>
      <c r="C66" s="11">
        <f>SUM(C56:C65)</f>
        <v>4389</v>
      </c>
      <c r="D66" s="127"/>
    </row>
    <row r="67" spans="1:5" ht="20.100000000000001" customHeight="1" thickBot="1" x14ac:dyDescent="0.25">
      <c r="D67" s="91"/>
    </row>
    <row r="68" spans="1:5" ht="20.100000000000001" customHeight="1" thickBot="1" x14ac:dyDescent="0.25">
      <c r="A68" s="54" t="s">
        <v>11</v>
      </c>
      <c r="B68" s="55" t="s">
        <v>0</v>
      </c>
      <c r="C68" s="56" t="s">
        <v>113</v>
      </c>
      <c r="D68" s="121"/>
    </row>
    <row r="69" spans="1:5" ht="20.100000000000001" customHeight="1" thickBot="1" x14ac:dyDescent="0.25">
      <c r="A69" s="1" t="s">
        <v>4</v>
      </c>
      <c r="B69" s="31">
        <v>60</v>
      </c>
      <c r="C69" s="34">
        <v>59</v>
      </c>
      <c r="D69" s="128"/>
    </row>
    <row r="70" spans="1:5" ht="20.100000000000001" customHeight="1" thickBot="1" x14ac:dyDescent="0.25">
      <c r="D70" s="91"/>
    </row>
    <row r="71" spans="1:5" ht="20.100000000000001" customHeight="1" thickBot="1" x14ac:dyDescent="0.25">
      <c r="A71" s="54" t="s">
        <v>10</v>
      </c>
      <c r="B71" s="55" t="s">
        <v>0</v>
      </c>
      <c r="C71" s="56" t="s">
        <v>113</v>
      </c>
      <c r="D71" s="121"/>
    </row>
    <row r="72" spans="1:5" ht="20.100000000000001" customHeight="1" x14ac:dyDescent="0.25">
      <c r="A72" s="70" t="s">
        <v>78</v>
      </c>
      <c r="B72" s="71">
        <v>3373</v>
      </c>
      <c r="C72" s="93">
        <v>3574</v>
      </c>
      <c r="D72" s="116"/>
      <c r="E72" s="94"/>
    </row>
    <row r="73" spans="1:5" ht="20.100000000000001" customHeight="1" x14ac:dyDescent="0.25">
      <c r="A73" s="52" t="s">
        <v>96</v>
      </c>
      <c r="B73" s="72">
        <v>12589</v>
      </c>
      <c r="C73" s="93">
        <v>11728</v>
      </c>
      <c r="D73" s="116"/>
      <c r="E73" s="94"/>
    </row>
    <row r="74" spans="1:5" ht="20.100000000000001" customHeight="1" x14ac:dyDescent="0.25">
      <c r="A74" s="52" t="s">
        <v>80</v>
      </c>
      <c r="B74" s="72">
        <v>4515</v>
      </c>
      <c r="C74" s="93">
        <v>4576</v>
      </c>
      <c r="D74" s="116"/>
      <c r="E74" s="94"/>
    </row>
    <row r="75" spans="1:5" ht="20.100000000000001" customHeight="1" x14ac:dyDescent="0.25">
      <c r="A75" s="52" t="s">
        <v>81</v>
      </c>
      <c r="B75" s="72">
        <v>259</v>
      </c>
      <c r="C75" s="42">
        <v>169</v>
      </c>
      <c r="D75" s="129"/>
      <c r="E75" s="94"/>
    </row>
    <row r="76" spans="1:5" ht="20.100000000000001" customHeight="1" x14ac:dyDescent="0.25">
      <c r="A76" s="52" t="s">
        <v>97</v>
      </c>
      <c r="B76" s="72">
        <v>4396</v>
      </c>
      <c r="C76" s="42">
        <v>4064</v>
      </c>
      <c r="D76" s="129"/>
      <c r="E76" s="94"/>
    </row>
    <row r="77" spans="1:5" ht="20.100000000000001" customHeight="1" thickBot="1" x14ac:dyDescent="0.3">
      <c r="A77" s="52" t="s">
        <v>98</v>
      </c>
      <c r="B77" s="72">
        <v>4868</v>
      </c>
      <c r="C77" s="42">
        <v>2570</v>
      </c>
      <c r="D77" s="129"/>
      <c r="E77" s="94"/>
    </row>
    <row r="78" spans="1:5" ht="20.100000000000001" customHeight="1" thickBot="1" x14ac:dyDescent="0.3">
      <c r="A78" s="10" t="s">
        <v>117</v>
      </c>
      <c r="B78" s="11">
        <f>SUM(B72:B77)</f>
        <v>30000</v>
      </c>
      <c r="C78" s="11">
        <f>SUM(C72:C77)</f>
        <v>26681</v>
      </c>
      <c r="D78" s="127"/>
      <c r="E78" s="94"/>
    </row>
    <row r="79" spans="1:5" ht="20.100000000000001" customHeight="1" thickBot="1" x14ac:dyDescent="0.3">
      <c r="A79" s="134" t="s">
        <v>118</v>
      </c>
      <c r="B79" s="135" t="s">
        <v>61</v>
      </c>
      <c r="C79" s="136">
        <v>3257</v>
      </c>
      <c r="D79" s="130"/>
      <c r="E79" s="94"/>
    </row>
    <row r="80" spans="1:5" ht="20.100000000000001" customHeight="1" thickBot="1" x14ac:dyDescent="0.3">
      <c r="A80" s="143" t="s">
        <v>7</v>
      </c>
      <c r="B80" s="144"/>
      <c r="C80" s="11">
        <f>C79+C78</f>
        <v>29938</v>
      </c>
      <c r="D80" s="127"/>
      <c r="E80" s="94"/>
    </row>
    <row r="81" spans="1:5" ht="20.100000000000001" customHeight="1" thickBot="1" x14ac:dyDescent="0.25">
      <c r="D81" s="91"/>
    </row>
    <row r="82" spans="1:5" ht="20.100000000000001" customHeight="1" thickBot="1" x14ac:dyDescent="0.25">
      <c r="A82" s="54" t="s">
        <v>115</v>
      </c>
      <c r="B82" s="54" t="s">
        <v>0</v>
      </c>
      <c r="C82" s="56" t="s">
        <v>113</v>
      </c>
      <c r="D82" s="121"/>
    </row>
    <row r="83" spans="1:5" ht="20.100000000000001" customHeight="1" x14ac:dyDescent="0.2">
      <c r="A83" s="38" t="s">
        <v>102</v>
      </c>
      <c r="B83" s="78">
        <v>76</v>
      </c>
      <c r="C83" s="95">
        <v>70</v>
      </c>
      <c r="D83" s="116"/>
    </row>
    <row r="84" spans="1:5" ht="20.100000000000001" customHeight="1" x14ac:dyDescent="0.2">
      <c r="A84" s="38" t="s">
        <v>103</v>
      </c>
      <c r="B84" s="72">
        <v>39</v>
      </c>
      <c r="C84" s="95">
        <v>36</v>
      </c>
      <c r="D84" s="116"/>
    </row>
    <row r="85" spans="1:5" ht="20.100000000000001" customHeight="1" x14ac:dyDescent="0.2">
      <c r="A85" s="38" t="s">
        <v>104</v>
      </c>
      <c r="B85" s="72">
        <v>180</v>
      </c>
      <c r="C85" s="95">
        <v>174</v>
      </c>
      <c r="D85" s="116"/>
    </row>
    <row r="86" spans="1:5" ht="20.100000000000001" customHeight="1" x14ac:dyDescent="0.2">
      <c r="A86" s="38" t="s">
        <v>105</v>
      </c>
      <c r="B86" s="72">
        <v>35</v>
      </c>
      <c r="C86" s="95">
        <v>42</v>
      </c>
      <c r="D86" s="116"/>
    </row>
    <row r="87" spans="1:5" ht="20.100000000000001" customHeight="1" x14ac:dyDescent="0.2">
      <c r="A87" s="38" t="s">
        <v>106</v>
      </c>
      <c r="B87" s="72">
        <v>34</v>
      </c>
      <c r="C87" s="95">
        <v>32</v>
      </c>
      <c r="D87" s="116"/>
    </row>
    <row r="88" spans="1:5" ht="20.100000000000001" customHeight="1" x14ac:dyDescent="0.2">
      <c r="A88" s="38" t="s">
        <v>107</v>
      </c>
      <c r="B88" s="72">
        <v>46</v>
      </c>
      <c r="C88" s="95">
        <v>44</v>
      </c>
      <c r="D88" s="116"/>
    </row>
    <row r="89" spans="1:5" ht="20.100000000000001" customHeight="1" x14ac:dyDescent="0.2">
      <c r="A89" s="38" t="s">
        <v>108</v>
      </c>
      <c r="B89" s="72">
        <v>239</v>
      </c>
      <c r="C89" s="95">
        <v>437</v>
      </c>
      <c r="D89" s="116"/>
    </row>
    <row r="90" spans="1:5" ht="20.100000000000001" customHeight="1" x14ac:dyDescent="0.2">
      <c r="A90" s="38" t="s">
        <v>109</v>
      </c>
      <c r="B90" s="72">
        <v>46</v>
      </c>
      <c r="C90" s="95">
        <v>95</v>
      </c>
      <c r="D90" s="116"/>
    </row>
    <row r="91" spans="1:5" ht="20.100000000000001" customHeight="1" x14ac:dyDescent="0.2">
      <c r="A91" s="38" t="s">
        <v>110</v>
      </c>
      <c r="B91" s="72">
        <v>68</v>
      </c>
      <c r="C91" s="95">
        <v>62</v>
      </c>
      <c r="D91" s="116"/>
    </row>
    <row r="92" spans="1:5" ht="20.100000000000001" customHeight="1" thickBot="1" x14ac:dyDescent="0.25">
      <c r="A92" s="38" t="s">
        <v>111</v>
      </c>
      <c r="B92" s="77">
        <v>337</v>
      </c>
      <c r="C92" s="95">
        <v>77</v>
      </c>
      <c r="D92" s="116"/>
    </row>
    <row r="93" spans="1:5" ht="20.100000000000001" customHeight="1" thickBot="1" x14ac:dyDescent="0.25">
      <c r="A93" s="68" t="s">
        <v>7</v>
      </c>
      <c r="B93" s="12">
        <f>SUM(B83:B92)</f>
        <v>1100</v>
      </c>
      <c r="C93" s="12">
        <f>SUM(C83:C92)</f>
        <v>1069</v>
      </c>
      <c r="D93" s="126"/>
      <c r="E93" s="96"/>
    </row>
    <row r="94" spans="1:5" ht="20.100000000000001" customHeight="1" thickBot="1" x14ac:dyDescent="0.25">
      <c r="A94" s="73"/>
      <c r="B94" s="74"/>
      <c r="C94" s="74"/>
      <c r="D94" s="126"/>
      <c r="E94" s="96"/>
    </row>
    <row r="95" spans="1:5" ht="20.100000000000001" customHeight="1" thickBot="1" x14ac:dyDescent="0.25">
      <c r="A95" s="54" t="s">
        <v>99</v>
      </c>
      <c r="B95" s="55" t="s">
        <v>0</v>
      </c>
      <c r="C95" s="56" t="s">
        <v>113</v>
      </c>
      <c r="D95" s="121"/>
      <c r="E95" s="96"/>
    </row>
    <row r="96" spans="1:5" ht="20.100000000000001" customHeight="1" thickBot="1" x14ac:dyDescent="0.25">
      <c r="A96" s="13" t="s">
        <v>12</v>
      </c>
      <c r="B96" s="32">
        <v>263</v>
      </c>
      <c r="C96" s="64">
        <v>265</v>
      </c>
      <c r="D96" s="117"/>
      <c r="E96" s="96"/>
    </row>
    <row r="97" spans="1:7" ht="20.100000000000001" customHeight="1" thickBot="1" x14ac:dyDescent="0.25">
      <c r="A97" s="68" t="s">
        <v>7</v>
      </c>
      <c r="B97" s="12">
        <f>SUM(B96)</f>
        <v>263</v>
      </c>
      <c r="C97" s="12">
        <f>SUM(C96)</f>
        <v>265</v>
      </c>
      <c r="D97" s="126"/>
      <c r="E97" s="96"/>
    </row>
    <row r="98" spans="1:7" ht="20.100000000000001" customHeight="1" thickBot="1" x14ac:dyDescent="0.25"/>
    <row r="99" spans="1:7" ht="20.100000000000001" customHeight="1" thickBot="1" x14ac:dyDescent="0.25">
      <c r="A99" s="157" t="s">
        <v>58</v>
      </c>
      <c r="B99" s="157" t="s">
        <v>0</v>
      </c>
      <c r="C99" s="150" t="s">
        <v>113</v>
      </c>
      <c r="D99" s="151"/>
      <c r="E99" s="152"/>
    </row>
    <row r="100" spans="1:7" ht="33" customHeight="1" thickBot="1" x14ac:dyDescent="0.25">
      <c r="A100" s="158"/>
      <c r="B100" s="158"/>
      <c r="C100" s="57" t="s">
        <v>59</v>
      </c>
      <c r="D100" s="57" t="s">
        <v>100</v>
      </c>
      <c r="E100" s="57" t="s">
        <v>7</v>
      </c>
    </row>
    <row r="101" spans="1:7" ht="20.100000000000001" customHeight="1" x14ac:dyDescent="0.25">
      <c r="A101" s="43" t="s">
        <v>40</v>
      </c>
      <c r="B101" s="44">
        <v>10</v>
      </c>
      <c r="C101" s="45">
        <v>38</v>
      </c>
      <c r="D101" s="83">
        <v>83</v>
      </c>
      <c r="E101" s="83">
        <f>C101+D101</f>
        <v>121</v>
      </c>
      <c r="F101" s="97"/>
      <c r="G101" s="98"/>
    </row>
    <row r="102" spans="1:7" ht="20.100000000000001" customHeight="1" x14ac:dyDescent="0.25">
      <c r="A102" s="41" t="s">
        <v>41</v>
      </c>
      <c r="B102" s="42">
        <v>16</v>
      </c>
      <c r="C102" s="35">
        <v>40</v>
      </c>
      <c r="D102" s="4">
        <v>184</v>
      </c>
      <c r="E102" s="83">
        <f t="shared" ref="E102:E114" si="0">C102+D102</f>
        <v>224</v>
      </c>
      <c r="F102" s="97"/>
      <c r="G102" s="98"/>
    </row>
    <row r="103" spans="1:7" ht="20.100000000000001" customHeight="1" x14ac:dyDescent="0.25">
      <c r="A103" s="41" t="s">
        <v>42</v>
      </c>
      <c r="B103" s="42">
        <v>40</v>
      </c>
      <c r="C103" s="35">
        <v>59</v>
      </c>
      <c r="D103" s="4">
        <v>191</v>
      </c>
      <c r="E103" s="83">
        <f t="shared" si="0"/>
        <v>250</v>
      </c>
      <c r="F103" s="97"/>
      <c r="G103" s="98"/>
    </row>
    <row r="104" spans="1:7" ht="20.100000000000001" customHeight="1" x14ac:dyDescent="0.25">
      <c r="A104" s="41" t="s">
        <v>13</v>
      </c>
      <c r="B104" s="42">
        <v>10</v>
      </c>
      <c r="C104" s="35">
        <v>105</v>
      </c>
      <c r="D104" s="4">
        <v>1046</v>
      </c>
      <c r="E104" s="83">
        <f t="shared" si="0"/>
        <v>1151</v>
      </c>
      <c r="F104" s="97"/>
      <c r="G104" s="98"/>
    </row>
    <row r="105" spans="1:7" ht="20.100000000000001" customHeight="1" x14ac:dyDescent="0.25">
      <c r="A105" s="41" t="s">
        <v>14</v>
      </c>
      <c r="B105" s="42">
        <v>24</v>
      </c>
      <c r="C105" s="63">
        <v>57</v>
      </c>
      <c r="D105" s="84">
        <v>50</v>
      </c>
      <c r="E105" s="83">
        <f t="shared" si="0"/>
        <v>107</v>
      </c>
      <c r="F105" s="97"/>
      <c r="G105" s="98"/>
    </row>
    <row r="106" spans="1:7" ht="20.100000000000001" customHeight="1" x14ac:dyDescent="0.25">
      <c r="A106" s="41" t="s">
        <v>15</v>
      </c>
      <c r="B106" s="42">
        <v>27</v>
      </c>
      <c r="C106" s="36">
        <v>70</v>
      </c>
      <c r="D106" s="85">
        <v>200</v>
      </c>
      <c r="E106" s="83">
        <f t="shared" si="0"/>
        <v>270</v>
      </c>
      <c r="F106" s="97"/>
      <c r="G106" s="98"/>
    </row>
    <row r="107" spans="1:7" ht="20.100000000000001" customHeight="1" x14ac:dyDescent="0.25">
      <c r="A107" s="41" t="s">
        <v>16</v>
      </c>
      <c r="B107" s="42">
        <v>41</v>
      </c>
      <c r="C107" s="36">
        <v>112</v>
      </c>
      <c r="D107" s="85">
        <v>168</v>
      </c>
      <c r="E107" s="83">
        <f t="shared" si="0"/>
        <v>280</v>
      </c>
      <c r="F107" s="97"/>
      <c r="G107" s="98"/>
    </row>
    <row r="108" spans="1:7" ht="20.100000000000001" customHeight="1" x14ac:dyDescent="0.25">
      <c r="A108" s="41" t="s">
        <v>43</v>
      </c>
      <c r="B108" s="42">
        <v>5500</v>
      </c>
      <c r="C108" s="36">
        <v>8855</v>
      </c>
      <c r="D108" s="85">
        <v>19063</v>
      </c>
      <c r="E108" s="83">
        <f t="shared" si="0"/>
        <v>27918</v>
      </c>
      <c r="F108" s="97"/>
      <c r="G108" s="98"/>
    </row>
    <row r="109" spans="1:7" customFormat="1" ht="20.100000000000001" customHeight="1" x14ac:dyDescent="0.3">
      <c r="A109" s="134" t="s">
        <v>44</v>
      </c>
      <c r="B109" s="137" t="s">
        <v>61</v>
      </c>
      <c r="C109" s="138">
        <v>5</v>
      </c>
      <c r="D109" s="139">
        <v>41</v>
      </c>
      <c r="E109" s="83">
        <f t="shared" si="0"/>
        <v>46</v>
      </c>
      <c r="F109" s="108"/>
      <c r="G109" s="109"/>
    </row>
    <row r="110" spans="1:7" ht="20.100000000000001" customHeight="1" x14ac:dyDescent="0.25">
      <c r="A110" s="41" t="s">
        <v>17</v>
      </c>
      <c r="B110" s="42">
        <v>14</v>
      </c>
      <c r="C110" s="36">
        <v>25</v>
      </c>
      <c r="D110" s="85">
        <v>3355</v>
      </c>
      <c r="E110" s="83">
        <f t="shared" si="0"/>
        <v>3380</v>
      </c>
      <c r="F110" s="97"/>
      <c r="G110" s="98"/>
    </row>
    <row r="111" spans="1:7" ht="20.100000000000001" customHeight="1" x14ac:dyDescent="0.25">
      <c r="A111" s="41" t="s">
        <v>18</v>
      </c>
      <c r="B111" s="42">
        <v>210</v>
      </c>
      <c r="C111" s="36">
        <v>211</v>
      </c>
      <c r="D111" s="85">
        <v>824</v>
      </c>
      <c r="E111" s="83">
        <f t="shared" si="0"/>
        <v>1035</v>
      </c>
      <c r="F111" s="97"/>
      <c r="G111" s="98"/>
    </row>
    <row r="112" spans="1:7" ht="20.100000000000001" customHeight="1" x14ac:dyDescent="0.25">
      <c r="A112" s="41" t="s">
        <v>19</v>
      </c>
      <c r="B112" s="42">
        <v>442</v>
      </c>
      <c r="C112" s="36">
        <v>660</v>
      </c>
      <c r="D112" s="85">
        <v>314</v>
      </c>
      <c r="E112" s="83">
        <f t="shared" si="0"/>
        <v>974</v>
      </c>
      <c r="F112" s="97"/>
      <c r="G112" s="98"/>
    </row>
    <row r="113" spans="1:7" ht="20.100000000000001" customHeight="1" thickBot="1" x14ac:dyDescent="0.3">
      <c r="A113" s="46" t="s">
        <v>45</v>
      </c>
      <c r="B113" s="47">
        <v>10</v>
      </c>
      <c r="C113" s="86">
        <v>12</v>
      </c>
      <c r="D113" s="87">
        <v>132</v>
      </c>
      <c r="E113" s="83">
        <f t="shared" si="0"/>
        <v>144</v>
      </c>
      <c r="F113" s="97"/>
      <c r="G113" s="98"/>
    </row>
    <row r="114" spans="1:7" ht="20.100000000000001" customHeight="1" thickBot="1" x14ac:dyDescent="0.3">
      <c r="A114" s="10" t="s">
        <v>7</v>
      </c>
      <c r="B114" s="33">
        <f>SUM(B101:B113)</f>
        <v>6344</v>
      </c>
      <c r="C114" s="33">
        <f>SUM(C101:C113)</f>
        <v>10249</v>
      </c>
      <c r="D114" s="33">
        <f>SUM(D101:D113)</f>
        <v>25651</v>
      </c>
      <c r="E114" s="33">
        <f t="shared" si="0"/>
        <v>35900</v>
      </c>
      <c r="F114" s="97"/>
      <c r="G114" s="98"/>
    </row>
    <row r="115" spans="1:7" ht="20.100000000000001" customHeight="1" thickBot="1" x14ac:dyDescent="0.25">
      <c r="G115" s="98"/>
    </row>
    <row r="116" spans="1:7" ht="20.100000000000001" customHeight="1" thickBot="1" x14ac:dyDescent="0.25">
      <c r="A116" s="167" t="s">
        <v>49</v>
      </c>
      <c r="B116" s="157" t="s">
        <v>0</v>
      </c>
      <c r="C116" s="150" t="s">
        <v>114</v>
      </c>
      <c r="D116" s="151"/>
      <c r="E116" s="152"/>
    </row>
    <row r="117" spans="1:7" ht="20.100000000000001" customHeight="1" thickBot="1" x14ac:dyDescent="0.25">
      <c r="A117" s="168"/>
      <c r="B117" s="158"/>
      <c r="C117" s="56" t="s">
        <v>59</v>
      </c>
      <c r="D117" s="56" t="s">
        <v>100</v>
      </c>
      <c r="E117" s="56" t="s">
        <v>7</v>
      </c>
    </row>
    <row r="118" spans="1:7" ht="20.100000000000001" customHeight="1" x14ac:dyDescent="0.2">
      <c r="A118" s="43" t="s">
        <v>40</v>
      </c>
      <c r="B118" s="69"/>
      <c r="C118" s="76">
        <v>22</v>
      </c>
      <c r="D118" s="76">
        <v>45</v>
      </c>
      <c r="E118" s="76">
        <f>C118+D118</f>
        <v>67</v>
      </c>
    </row>
    <row r="119" spans="1:7" ht="20.100000000000001" customHeight="1" x14ac:dyDescent="0.2">
      <c r="A119" s="41" t="s">
        <v>41</v>
      </c>
      <c r="B119" s="69"/>
      <c r="C119" s="99">
        <v>22</v>
      </c>
      <c r="D119" s="99">
        <v>155</v>
      </c>
      <c r="E119" s="76">
        <f t="shared" ref="E119:E135" si="1">C119+D119</f>
        <v>177</v>
      </c>
    </row>
    <row r="120" spans="1:7" ht="20.100000000000001" customHeight="1" x14ac:dyDescent="0.2">
      <c r="A120" s="41" t="s">
        <v>42</v>
      </c>
      <c r="B120" s="69"/>
      <c r="C120" s="100">
        <v>32</v>
      </c>
      <c r="D120" s="101">
        <v>140</v>
      </c>
      <c r="E120" s="76">
        <f t="shared" si="1"/>
        <v>172</v>
      </c>
    </row>
    <row r="121" spans="1:7" ht="20.100000000000001" customHeight="1" x14ac:dyDescent="0.2">
      <c r="A121" s="41" t="s">
        <v>13</v>
      </c>
      <c r="B121" s="75"/>
      <c r="C121" s="100">
        <v>27</v>
      </c>
      <c r="D121" s="101">
        <v>742</v>
      </c>
      <c r="E121" s="76">
        <f t="shared" si="1"/>
        <v>769</v>
      </c>
    </row>
    <row r="122" spans="1:7" ht="20.100000000000001" customHeight="1" x14ac:dyDescent="0.2">
      <c r="A122" s="41" t="s">
        <v>14</v>
      </c>
      <c r="B122" s="69"/>
      <c r="C122" s="102">
        <v>36</v>
      </c>
      <c r="D122" s="102">
        <v>30</v>
      </c>
      <c r="E122" s="76">
        <f t="shared" si="1"/>
        <v>66</v>
      </c>
    </row>
    <row r="123" spans="1:7" ht="20.100000000000001" customHeight="1" x14ac:dyDescent="0.2">
      <c r="A123" s="41" t="s">
        <v>15</v>
      </c>
      <c r="B123" s="69"/>
      <c r="C123" s="102">
        <v>20</v>
      </c>
      <c r="D123" s="102">
        <v>163</v>
      </c>
      <c r="E123" s="76">
        <f t="shared" si="1"/>
        <v>183</v>
      </c>
    </row>
    <row r="124" spans="1:7" ht="20.100000000000001" customHeight="1" x14ac:dyDescent="0.2">
      <c r="A124" s="41" t="s">
        <v>16</v>
      </c>
      <c r="B124" s="69"/>
      <c r="C124" s="102">
        <v>56</v>
      </c>
      <c r="D124" s="102">
        <v>112</v>
      </c>
      <c r="E124" s="76">
        <f t="shared" si="1"/>
        <v>168</v>
      </c>
    </row>
    <row r="125" spans="1:7" ht="20.100000000000001" customHeight="1" x14ac:dyDescent="0.2">
      <c r="A125" s="41" t="s">
        <v>93</v>
      </c>
      <c r="B125" s="69"/>
      <c r="C125" s="102">
        <v>0</v>
      </c>
      <c r="D125" s="102">
        <v>0</v>
      </c>
      <c r="E125" s="76">
        <f t="shared" si="1"/>
        <v>0</v>
      </c>
    </row>
    <row r="126" spans="1:7" ht="20.100000000000001" customHeight="1" x14ac:dyDescent="0.2">
      <c r="A126" s="41" t="s">
        <v>83</v>
      </c>
      <c r="B126" s="69" t="s">
        <v>61</v>
      </c>
      <c r="C126" s="102">
        <v>0</v>
      </c>
      <c r="D126" s="102">
        <v>433</v>
      </c>
      <c r="E126" s="76">
        <f t="shared" si="1"/>
        <v>433</v>
      </c>
    </row>
    <row r="127" spans="1:7" ht="20.100000000000001" customHeight="1" x14ac:dyDescent="0.2">
      <c r="A127" s="41" t="s">
        <v>43</v>
      </c>
      <c r="B127" s="69"/>
      <c r="C127" s="140">
        <v>8855</v>
      </c>
      <c r="D127" s="140">
        <v>13510</v>
      </c>
      <c r="E127" s="141">
        <f t="shared" si="1"/>
        <v>22365</v>
      </c>
    </row>
    <row r="128" spans="1:7" ht="20.100000000000001" customHeight="1" x14ac:dyDescent="0.2">
      <c r="A128" s="142" t="s">
        <v>44</v>
      </c>
      <c r="B128" s="69"/>
      <c r="C128" s="140">
        <v>0</v>
      </c>
      <c r="D128" s="140">
        <v>44</v>
      </c>
      <c r="E128" s="141">
        <f t="shared" si="1"/>
        <v>44</v>
      </c>
    </row>
    <row r="129" spans="1:5" ht="20.100000000000001" customHeight="1" x14ac:dyDescent="0.2">
      <c r="A129" s="41" t="s">
        <v>84</v>
      </c>
      <c r="B129" s="69"/>
      <c r="C129" s="102">
        <v>0</v>
      </c>
      <c r="D129" s="102">
        <v>0</v>
      </c>
      <c r="E129" s="76">
        <f t="shared" si="1"/>
        <v>0</v>
      </c>
    </row>
    <row r="130" spans="1:5" ht="20.100000000000001" customHeight="1" x14ac:dyDescent="0.2">
      <c r="A130" s="41" t="s">
        <v>82</v>
      </c>
      <c r="B130" s="69"/>
      <c r="C130" s="102">
        <v>0</v>
      </c>
      <c r="D130" s="102">
        <v>0</v>
      </c>
      <c r="E130" s="76">
        <f t="shared" si="1"/>
        <v>0</v>
      </c>
    </row>
    <row r="131" spans="1:5" ht="20.100000000000001" customHeight="1" x14ac:dyDescent="0.2">
      <c r="A131" s="41" t="s">
        <v>17</v>
      </c>
      <c r="B131" s="69"/>
      <c r="C131" s="102">
        <v>10</v>
      </c>
      <c r="D131" s="102">
        <v>3009</v>
      </c>
      <c r="E131" s="76">
        <f t="shared" si="1"/>
        <v>3019</v>
      </c>
    </row>
    <row r="132" spans="1:5" ht="20.100000000000001" customHeight="1" x14ac:dyDescent="0.2">
      <c r="A132" s="41" t="s">
        <v>18</v>
      </c>
      <c r="B132" s="69"/>
      <c r="C132" s="102">
        <v>116</v>
      </c>
      <c r="D132" s="102">
        <v>645</v>
      </c>
      <c r="E132" s="76">
        <f t="shared" si="1"/>
        <v>761</v>
      </c>
    </row>
    <row r="133" spans="1:5" ht="20.100000000000001" customHeight="1" x14ac:dyDescent="0.2">
      <c r="A133" s="41" t="s">
        <v>19</v>
      </c>
      <c r="B133" s="69"/>
      <c r="C133" s="101">
        <v>486</v>
      </c>
      <c r="D133" s="101">
        <v>268</v>
      </c>
      <c r="E133" s="76">
        <f t="shared" si="1"/>
        <v>754</v>
      </c>
    </row>
    <row r="134" spans="1:5" ht="20.100000000000001" customHeight="1" thickBot="1" x14ac:dyDescent="0.25">
      <c r="A134" s="46" t="s">
        <v>45</v>
      </c>
      <c r="B134" s="69"/>
      <c r="C134" s="103">
        <v>5</v>
      </c>
      <c r="D134" s="103">
        <v>79</v>
      </c>
      <c r="E134" s="76">
        <f t="shared" si="1"/>
        <v>84</v>
      </c>
    </row>
    <row r="135" spans="1:5" ht="20.100000000000001" customHeight="1" thickBot="1" x14ac:dyDescent="0.25">
      <c r="A135" s="143" t="s">
        <v>7</v>
      </c>
      <c r="B135" s="156"/>
      <c r="C135" s="33">
        <f>SUM(C118:C134)</f>
        <v>9687</v>
      </c>
      <c r="D135" s="33">
        <f>SUM(D118:D134)</f>
        <v>19375</v>
      </c>
      <c r="E135" s="33">
        <f t="shared" si="1"/>
        <v>29062</v>
      </c>
    </row>
    <row r="136" spans="1:5" ht="20.100000000000001" customHeight="1" thickBot="1" x14ac:dyDescent="0.25">
      <c r="A136" s="49" t="s">
        <v>51</v>
      </c>
      <c r="B136" s="48"/>
      <c r="C136" s="107"/>
      <c r="D136" s="118"/>
    </row>
    <row r="137" spans="1:5" ht="20.100000000000001" customHeight="1" thickBot="1" x14ac:dyDescent="0.25">
      <c r="A137" s="58" t="s">
        <v>85</v>
      </c>
      <c r="B137" s="54" t="s">
        <v>0</v>
      </c>
      <c r="C137" s="56" t="s">
        <v>113</v>
      </c>
      <c r="D137" s="121"/>
    </row>
    <row r="138" spans="1:5" ht="20.100000000000001" customHeight="1" x14ac:dyDescent="0.2">
      <c r="A138" s="52" t="s">
        <v>87</v>
      </c>
      <c r="B138" s="145" t="s">
        <v>61</v>
      </c>
      <c r="C138" s="5">
        <v>13918</v>
      </c>
      <c r="D138" s="112"/>
    </row>
    <row r="139" spans="1:5" ht="20.100000000000001" customHeight="1" x14ac:dyDescent="0.2">
      <c r="A139" s="52" t="s">
        <v>88</v>
      </c>
      <c r="B139" s="145"/>
      <c r="C139" s="4">
        <v>118</v>
      </c>
      <c r="D139" s="110"/>
    </row>
    <row r="140" spans="1:5" ht="20.100000000000001" customHeight="1" x14ac:dyDescent="0.2">
      <c r="A140" s="52" t="s">
        <v>89</v>
      </c>
      <c r="B140" s="145"/>
      <c r="C140" s="6">
        <v>46</v>
      </c>
      <c r="D140" s="113"/>
    </row>
    <row r="141" spans="1:5" ht="20.100000000000001" customHeight="1" x14ac:dyDescent="0.2">
      <c r="A141" s="52" t="s">
        <v>13</v>
      </c>
      <c r="B141" s="145"/>
      <c r="C141" s="6">
        <v>171</v>
      </c>
      <c r="D141" s="113"/>
    </row>
    <row r="142" spans="1:5" ht="20.100000000000001" customHeight="1" x14ac:dyDescent="0.2">
      <c r="A142" s="52" t="s">
        <v>14</v>
      </c>
      <c r="B142" s="145"/>
      <c r="C142" s="6">
        <v>2</v>
      </c>
      <c r="D142" s="113"/>
    </row>
    <row r="143" spans="1:5" ht="20.100000000000001" customHeight="1" x14ac:dyDescent="0.2">
      <c r="A143" s="52" t="s">
        <v>15</v>
      </c>
      <c r="B143" s="145"/>
      <c r="C143" s="6">
        <v>5</v>
      </c>
      <c r="D143" s="113"/>
    </row>
    <row r="144" spans="1:5" ht="20.100000000000001" customHeight="1" x14ac:dyDescent="0.2">
      <c r="A144" s="52" t="s">
        <v>90</v>
      </c>
      <c r="B144" s="145"/>
      <c r="C144" s="5">
        <v>1073</v>
      </c>
      <c r="D144" s="112"/>
    </row>
    <row r="145" spans="1:4" ht="20.100000000000001" customHeight="1" x14ac:dyDescent="0.2">
      <c r="A145" s="52" t="s">
        <v>18</v>
      </c>
      <c r="B145" s="145"/>
      <c r="C145" s="6">
        <v>41</v>
      </c>
      <c r="D145" s="113"/>
    </row>
    <row r="146" spans="1:4" ht="20.100000000000001" customHeight="1" x14ac:dyDescent="0.2">
      <c r="A146" s="52" t="s">
        <v>19</v>
      </c>
      <c r="B146" s="145"/>
      <c r="C146" s="6">
        <v>124</v>
      </c>
      <c r="D146" s="113"/>
    </row>
    <row r="147" spans="1:4" ht="20.100000000000001" customHeight="1" x14ac:dyDescent="0.2">
      <c r="A147" s="53" t="s">
        <v>91</v>
      </c>
      <c r="B147" s="145"/>
      <c r="C147" s="65">
        <v>98</v>
      </c>
      <c r="D147" s="113"/>
    </row>
    <row r="148" spans="1:4" ht="20.100000000000001" customHeight="1" thickBot="1" x14ac:dyDescent="0.25">
      <c r="A148" s="53" t="s">
        <v>92</v>
      </c>
      <c r="B148" s="146"/>
      <c r="C148" s="65">
        <v>49</v>
      </c>
      <c r="D148" s="113"/>
    </row>
    <row r="149" spans="1:4" ht="20.100000000000001" customHeight="1" thickBot="1" x14ac:dyDescent="0.25">
      <c r="A149" s="143" t="s">
        <v>7</v>
      </c>
      <c r="B149" s="144"/>
      <c r="C149" s="11">
        <f>SUM(C138:C148)</f>
        <v>15645</v>
      </c>
      <c r="D149" s="127"/>
    </row>
    <row r="150" spans="1:4" ht="20.100000000000001" customHeight="1" thickBot="1" x14ac:dyDescent="0.25">
      <c r="A150" s="50" t="s">
        <v>51</v>
      </c>
      <c r="D150" s="91"/>
    </row>
    <row r="151" spans="1:4" ht="20.100000000000001" customHeight="1" thickBot="1" x14ac:dyDescent="0.25">
      <c r="A151" s="54" t="s">
        <v>86</v>
      </c>
      <c r="B151" s="54" t="s">
        <v>0</v>
      </c>
      <c r="C151" s="56" t="s">
        <v>113</v>
      </c>
      <c r="D151" s="121"/>
    </row>
    <row r="152" spans="1:4" ht="20.100000000000001" customHeight="1" x14ac:dyDescent="0.2">
      <c r="A152" s="3" t="s">
        <v>1</v>
      </c>
      <c r="B152" s="51">
        <f>B8</f>
        <v>926</v>
      </c>
      <c r="C152" s="104">
        <f>C8</f>
        <v>831</v>
      </c>
      <c r="D152" s="112"/>
    </row>
    <row r="153" spans="1:4" ht="20.100000000000001" customHeight="1" x14ac:dyDescent="0.2">
      <c r="A153" s="2" t="s">
        <v>2</v>
      </c>
      <c r="B153" s="20">
        <f>B14</f>
        <v>545</v>
      </c>
      <c r="C153" s="5">
        <f>C14</f>
        <v>621</v>
      </c>
      <c r="D153" s="112"/>
    </row>
    <row r="154" spans="1:4" ht="20.100000000000001" customHeight="1" x14ac:dyDescent="0.2">
      <c r="A154" s="2" t="s">
        <v>3</v>
      </c>
      <c r="B154" s="20">
        <f>B28</f>
        <v>15642</v>
      </c>
      <c r="C154" s="5">
        <f>C28</f>
        <v>16124</v>
      </c>
      <c r="D154" s="112"/>
    </row>
    <row r="155" spans="1:4" ht="20.100000000000001" customHeight="1" x14ac:dyDescent="0.2">
      <c r="A155" s="2" t="s">
        <v>5</v>
      </c>
      <c r="B155" s="23">
        <v>30000</v>
      </c>
      <c r="C155" s="5">
        <f>C78</f>
        <v>26681</v>
      </c>
      <c r="D155" s="112"/>
    </row>
    <row r="156" spans="1:4" ht="20.100000000000001" customHeight="1" x14ac:dyDescent="0.2">
      <c r="A156" s="2" t="s">
        <v>4</v>
      </c>
      <c r="B156" s="22">
        <f>B69</f>
        <v>60</v>
      </c>
      <c r="C156" s="5">
        <f>C69</f>
        <v>59</v>
      </c>
      <c r="D156" s="112"/>
    </row>
    <row r="157" spans="1:4" ht="20.100000000000001" customHeight="1" x14ac:dyDescent="0.2">
      <c r="A157" s="2" t="s">
        <v>48</v>
      </c>
      <c r="B157" s="20">
        <f>B93</f>
        <v>1100</v>
      </c>
      <c r="C157" s="5">
        <f>C93</f>
        <v>1069</v>
      </c>
      <c r="D157" s="112"/>
    </row>
    <row r="158" spans="1:4" ht="20.100000000000001" customHeight="1" x14ac:dyDescent="0.2">
      <c r="A158" s="2" t="s">
        <v>6</v>
      </c>
      <c r="B158" s="22">
        <v>263</v>
      </c>
      <c r="C158" s="5">
        <f>C97</f>
        <v>265</v>
      </c>
      <c r="D158" s="112"/>
    </row>
    <row r="159" spans="1:4" ht="20.100000000000001" customHeight="1" x14ac:dyDescent="0.2">
      <c r="A159" s="2" t="s">
        <v>60</v>
      </c>
      <c r="B159" s="24">
        <f>B114</f>
        <v>6344</v>
      </c>
      <c r="C159" s="5">
        <f>C114</f>
        <v>10249</v>
      </c>
      <c r="D159" s="112"/>
    </row>
    <row r="160" spans="1:4" ht="20.100000000000001" customHeight="1" x14ac:dyDescent="0.2">
      <c r="A160" s="2" t="s">
        <v>50</v>
      </c>
      <c r="B160" s="24" t="s">
        <v>61</v>
      </c>
      <c r="C160" s="5">
        <f>C135</f>
        <v>9687</v>
      </c>
      <c r="D160" s="112"/>
    </row>
  </sheetData>
  <sortState xmlns:xlrd2="http://schemas.microsoft.com/office/spreadsheetml/2017/richdata2" ref="A31:C52">
    <sortCondition ref="A31:A52"/>
  </sortState>
  <mergeCells count="18">
    <mergeCell ref="B116:B117"/>
    <mergeCell ref="C116:E116"/>
    <mergeCell ref="A16:B16"/>
    <mergeCell ref="A80:B80"/>
    <mergeCell ref="A149:B149"/>
    <mergeCell ref="B138:B148"/>
    <mergeCell ref="A1:C1"/>
    <mergeCell ref="A53:B53"/>
    <mergeCell ref="C99:E99"/>
    <mergeCell ref="A2:C2"/>
    <mergeCell ref="A135:B135"/>
    <mergeCell ref="A99:A100"/>
    <mergeCell ref="B31:B52"/>
    <mergeCell ref="B99:B100"/>
    <mergeCell ref="A66:B66"/>
    <mergeCell ref="A3:C3"/>
    <mergeCell ref="B56:B65"/>
    <mergeCell ref="A116:A117"/>
  </mergeCells>
  <phoneticPr fontId="7" type="noConversion"/>
  <printOptions horizontalCentered="1" verticalCentered="1"/>
  <pageMargins left="0.51181102362204722" right="0.19685039370078741" top="0.19685039370078741" bottom="0.39370078740157483" header="0.11811023622047245" footer="0.11811023622047245"/>
  <pageSetup paperSize="9" scale="59" firstPageNumber="0" fitToHeight="0" orientation="portrait" useFirstPageNumber="1" horizontalDpi="4294967294" r:id="rId1"/>
  <headerFooter>
    <oddFooter xml:space="preserve">&amp;RCRER - Produção Assistencial </oddFooter>
  </headerFooter>
  <rowBreaks count="2" manualBreakCount="2">
    <brk id="53" max="16383" man="1"/>
    <brk id="1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145F-9351-4DB2-ADDE-6E4C50B82CE2}">
  <dimension ref="A1:H63"/>
  <sheetViews>
    <sheetView showGridLines="0" tabSelected="1" view="pageBreakPreview" topLeftCell="A48" zoomScale="90" zoomScaleNormal="100" zoomScaleSheetLayoutView="90" workbookViewId="0">
      <selection activeCell="A66" sqref="A66"/>
    </sheetView>
  </sheetViews>
  <sheetFormatPr defaultColWidth="9" defaultRowHeight="15" x14ac:dyDescent="0.25"/>
  <cols>
    <col min="1" max="1" width="109.7109375" customWidth="1"/>
    <col min="2" max="2" width="18.28515625" bestFit="1" customWidth="1"/>
    <col min="3" max="3" width="17.140625" customWidth="1"/>
    <col min="4" max="4" width="9" hidden="1" customWidth="1"/>
    <col min="5" max="995" width="8.7109375" customWidth="1"/>
    <col min="996" max="1001" width="9" customWidth="1"/>
  </cols>
  <sheetData>
    <row r="1" spans="1:8" ht="61.5" customHeight="1" thickBot="1" x14ac:dyDescent="0.3">
      <c r="A1" s="169"/>
      <c r="B1" s="169"/>
      <c r="C1" s="169"/>
    </row>
    <row r="2" spans="1:8" ht="24.75" customHeight="1" thickBot="1" x14ac:dyDescent="0.3">
      <c r="A2" s="170" t="s">
        <v>54</v>
      </c>
      <c r="B2" s="171"/>
      <c r="C2" s="172"/>
    </row>
    <row r="3" spans="1:8" ht="24.75" customHeight="1" thickBot="1" x14ac:dyDescent="0.3">
      <c r="A3" s="173" t="s">
        <v>120</v>
      </c>
      <c r="B3" s="174"/>
      <c r="C3" s="175"/>
    </row>
    <row r="4" spans="1:8" ht="24" customHeight="1" x14ac:dyDescent="0.25">
      <c r="A4" s="176"/>
      <c r="B4" s="177" t="s">
        <v>0</v>
      </c>
      <c r="C4" s="178" t="s">
        <v>113</v>
      </c>
    </row>
    <row r="5" spans="1:8" ht="18.75" customHeight="1" x14ac:dyDescent="0.25">
      <c r="A5" s="179" t="s">
        <v>121</v>
      </c>
      <c r="B5" s="180" t="s">
        <v>122</v>
      </c>
      <c r="C5" s="181">
        <f>C6/C7</f>
        <v>0.8137393767705382</v>
      </c>
      <c r="D5" s="182" t="s">
        <v>123</v>
      </c>
    </row>
    <row r="6" spans="1:8" ht="18.95" customHeight="1" x14ac:dyDescent="0.25">
      <c r="A6" s="183" t="s">
        <v>124</v>
      </c>
      <c r="B6" s="180"/>
      <c r="C6" s="184">
        <v>3447</v>
      </c>
      <c r="D6" s="182"/>
      <c r="E6" s="185"/>
      <c r="H6" s="186"/>
    </row>
    <row r="7" spans="1:8" ht="18.95" customHeight="1" x14ac:dyDescent="0.25">
      <c r="A7" s="183" t="s">
        <v>125</v>
      </c>
      <c r="B7" s="180"/>
      <c r="C7" s="184">
        <v>4236</v>
      </c>
      <c r="E7" s="185"/>
    </row>
    <row r="8" spans="1:8" ht="18.95" customHeight="1" x14ac:dyDescent="0.25">
      <c r="A8" s="187" t="s">
        <v>126</v>
      </c>
      <c r="B8" s="188" t="s">
        <v>127</v>
      </c>
      <c r="C8" s="189">
        <f>C9/C10</f>
        <v>4.1480144404332133</v>
      </c>
      <c r="D8" s="182" t="s">
        <v>128</v>
      </c>
    </row>
    <row r="9" spans="1:8" ht="18.95" customHeight="1" x14ac:dyDescent="0.25">
      <c r="A9" s="183" t="s">
        <v>124</v>
      </c>
      <c r="B9" s="188"/>
      <c r="C9" s="184">
        <v>3447</v>
      </c>
    </row>
    <row r="10" spans="1:8" ht="18.95" customHeight="1" x14ac:dyDescent="0.25">
      <c r="A10" s="183" t="s">
        <v>129</v>
      </c>
      <c r="B10" s="188"/>
      <c r="C10" s="190">
        <v>831</v>
      </c>
    </row>
    <row r="11" spans="1:8" ht="18.95" customHeight="1" x14ac:dyDescent="0.25">
      <c r="A11" s="191" t="s">
        <v>130</v>
      </c>
      <c r="B11" s="192" t="s">
        <v>131</v>
      </c>
      <c r="C11" s="193">
        <f>C12*24</f>
        <v>22.799999999999997</v>
      </c>
      <c r="D11" s="182" t="s">
        <v>132</v>
      </c>
      <c r="E11" s="194"/>
    </row>
    <row r="12" spans="1:8" ht="18.95" customHeight="1" x14ac:dyDescent="0.25">
      <c r="A12" s="183" t="s">
        <v>133</v>
      </c>
      <c r="B12" s="192"/>
      <c r="C12" s="195">
        <v>0.95</v>
      </c>
      <c r="D12" s="194"/>
      <c r="E12" s="194"/>
    </row>
    <row r="13" spans="1:8" ht="18.95" customHeight="1" x14ac:dyDescent="0.25">
      <c r="A13" s="183" t="s">
        <v>134</v>
      </c>
      <c r="B13" s="192"/>
      <c r="C13" s="195">
        <v>81.37</v>
      </c>
      <c r="E13" s="194"/>
      <c r="F13" s="194"/>
    </row>
    <row r="14" spans="1:8" ht="18.95" customHeight="1" x14ac:dyDescent="0.25">
      <c r="A14" s="183" t="s">
        <v>135</v>
      </c>
      <c r="B14" s="192"/>
      <c r="C14" s="195">
        <v>4.1500000000000004</v>
      </c>
    </row>
    <row r="15" spans="1:8" ht="18.95" customHeight="1" x14ac:dyDescent="0.25">
      <c r="A15" s="187" t="s">
        <v>136</v>
      </c>
      <c r="B15" s="188" t="s">
        <v>137</v>
      </c>
      <c r="C15" s="196">
        <f>C16/C17</f>
        <v>3.0267753201396973E-2</v>
      </c>
    </row>
    <row r="16" spans="1:8" ht="18.95" customHeight="1" x14ac:dyDescent="0.25">
      <c r="A16" s="197" t="s">
        <v>138</v>
      </c>
      <c r="B16" s="188"/>
      <c r="C16" s="190">
        <v>26</v>
      </c>
    </row>
    <row r="17" spans="1:4" ht="18.95" customHeight="1" x14ac:dyDescent="0.25">
      <c r="A17" s="198" t="s">
        <v>139</v>
      </c>
      <c r="B17" s="188"/>
      <c r="C17" s="190">
        <v>859</v>
      </c>
    </row>
    <row r="18" spans="1:4" ht="18.95" customHeight="1" x14ac:dyDescent="0.25">
      <c r="A18" s="199" t="s">
        <v>140</v>
      </c>
      <c r="B18" s="188" t="s">
        <v>141</v>
      </c>
      <c r="C18" s="196">
        <v>1.03E-2</v>
      </c>
    </row>
    <row r="19" spans="1:4" ht="18.95" customHeight="1" x14ac:dyDescent="0.25">
      <c r="A19" s="197" t="s">
        <v>142</v>
      </c>
      <c r="B19" s="188"/>
      <c r="C19" s="190">
        <v>2</v>
      </c>
    </row>
    <row r="20" spans="1:4" ht="18.95" customHeight="1" x14ac:dyDescent="0.25">
      <c r="A20" s="200" t="s">
        <v>143</v>
      </c>
      <c r="B20" s="201"/>
      <c r="C20" s="202">
        <v>193</v>
      </c>
    </row>
    <row r="21" spans="1:4" ht="18.95" customHeight="1" x14ac:dyDescent="0.25">
      <c r="A21" s="187" t="s">
        <v>144</v>
      </c>
      <c r="B21" s="203" t="s">
        <v>145</v>
      </c>
      <c r="C21" s="196">
        <f>C22/C23</f>
        <v>0</v>
      </c>
    </row>
    <row r="22" spans="1:4" ht="18.95" customHeight="1" x14ac:dyDescent="0.25">
      <c r="A22" s="197" t="s">
        <v>146</v>
      </c>
      <c r="B22" s="203"/>
      <c r="C22" s="190">
        <v>0</v>
      </c>
    </row>
    <row r="23" spans="1:4" ht="18.95" customHeight="1" x14ac:dyDescent="0.25">
      <c r="A23" s="198" t="s">
        <v>147</v>
      </c>
      <c r="B23" s="203"/>
      <c r="C23" s="202">
        <v>900</v>
      </c>
      <c r="D23" s="204"/>
    </row>
    <row r="24" spans="1:4" ht="18.95" customHeight="1" x14ac:dyDescent="0.25">
      <c r="A24" s="199" t="s">
        <v>148</v>
      </c>
      <c r="B24" s="203" t="s">
        <v>149</v>
      </c>
      <c r="C24" s="196">
        <f>C25/C26</f>
        <v>3.048065650644783E-2</v>
      </c>
    </row>
    <row r="25" spans="1:4" ht="18.95" customHeight="1" x14ac:dyDescent="0.25">
      <c r="A25" s="197" t="s">
        <v>150</v>
      </c>
      <c r="B25" s="203"/>
      <c r="C25" s="205">
        <v>26</v>
      </c>
    </row>
    <row r="26" spans="1:4" ht="18.95" customHeight="1" x14ac:dyDescent="0.25">
      <c r="A26" s="206" t="s">
        <v>151</v>
      </c>
      <c r="B26" s="203"/>
      <c r="C26" s="190">
        <v>853</v>
      </c>
    </row>
    <row r="27" spans="1:4" s="210" customFormat="1" ht="31.5" x14ac:dyDescent="0.25">
      <c r="A27" s="207" t="s">
        <v>152</v>
      </c>
      <c r="B27" s="208" t="s">
        <v>153</v>
      </c>
      <c r="C27" s="209" t="s">
        <v>154</v>
      </c>
    </row>
    <row r="28" spans="1:4" s="210" customFormat="1" ht="18.95" customHeight="1" x14ac:dyDescent="0.25">
      <c r="A28" s="211" t="s">
        <v>155</v>
      </c>
      <c r="B28" s="208"/>
      <c r="C28" s="212"/>
    </row>
    <row r="29" spans="1:4" s="210" customFormat="1" ht="18.95" customHeight="1" x14ac:dyDescent="0.25">
      <c r="A29" s="211" t="s">
        <v>156</v>
      </c>
      <c r="B29" s="208"/>
      <c r="C29" s="213"/>
    </row>
    <row r="30" spans="1:4" ht="31.5" x14ac:dyDescent="0.25">
      <c r="A30" s="214" t="s">
        <v>157</v>
      </c>
      <c r="B30" s="192" t="s">
        <v>158</v>
      </c>
      <c r="C30" s="215">
        <f>C31/C32</f>
        <v>7.2558139534883714E-2</v>
      </c>
    </row>
    <row r="31" spans="1:4" ht="18.95" customHeight="1" x14ac:dyDescent="0.25">
      <c r="A31" s="216" t="s">
        <v>155</v>
      </c>
      <c r="B31" s="192"/>
      <c r="C31" s="205">
        <v>312</v>
      </c>
    </row>
    <row r="32" spans="1:4" ht="18.95" customHeight="1" x14ac:dyDescent="0.25">
      <c r="A32" s="216" t="s">
        <v>156</v>
      </c>
      <c r="B32" s="192"/>
      <c r="C32" s="217">
        <v>4300</v>
      </c>
    </row>
    <row r="33" spans="1:3" ht="18.95" customHeight="1" x14ac:dyDescent="0.25">
      <c r="A33" s="214" t="s">
        <v>159</v>
      </c>
      <c r="B33" s="180" t="s">
        <v>160</v>
      </c>
      <c r="C33" s="196">
        <f>C34/C35</f>
        <v>0.94335905434247247</v>
      </c>
    </row>
    <row r="34" spans="1:3" ht="18.95" customHeight="1" x14ac:dyDescent="0.25">
      <c r="A34" s="216" t="s">
        <v>161</v>
      </c>
      <c r="B34" s="180"/>
      <c r="C34" s="218">
        <v>5746</v>
      </c>
    </row>
    <row r="35" spans="1:3" ht="18.95" customHeight="1" x14ac:dyDescent="0.25">
      <c r="A35" s="216" t="s">
        <v>162</v>
      </c>
      <c r="B35" s="180"/>
      <c r="C35" s="218">
        <v>6091</v>
      </c>
    </row>
    <row r="36" spans="1:3" ht="31.5" x14ac:dyDescent="0.25">
      <c r="A36" s="214" t="s">
        <v>163</v>
      </c>
      <c r="B36" s="192" t="s">
        <v>164</v>
      </c>
      <c r="C36" s="196">
        <f>C37/C38</f>
        <v>1</v>
      </c>
    </row>
    <row r="37" spans="1:3" ht="18.95" customHeight="1" x14ac:dyDescent="0.25">
      <c r="A37" s="216" t="s">
        <v>165</v>
      </c>
      <c r="B37" s="192"/>
      <c r="C37" s="218">
        <v>7</v>
      </c>
    </row>
    <row r="38" spans="1:3" ht="18.95" customHeight="1" x14ac:dyDescent="0.25">
      <c r="A38" s="216" t="s">
        <v>166</v>
      </c>
      <c r="B38" s="192"/>
      <c r="C38" s="218">
        <v>7</v>
      </c>
    </row>
    <row r="39" spans="1:3" ht="31.5" x14ac:dyDescent="0.25">
      <c r="A39" s="214" t="s">
        <v>167</v>
      </c>
      <c r="B39" s="192" t="s">
        <v>164</v>
      </c>
      <c r="C39" s="196">
        <f>C40/C41</f>
        <v>1</v>
      </c>
    </row>
    <row r="40" spans="1:3" ht="18.95" customHeight="1" x14ac:dyDescent="0.25">
      <c r="A40" s="216" t="s">
        <v>168</v>
      </c>
      <c r="B40" s="192"/>
      <c r="C40" s="218">
        <v>7</v>
      </c>
    </row>
    <row r="41" spans="1:3" ht="18.95" customHeight="1" x14ac:dyDescent="0.25">
      <c r="A41" s="216" t="s">
        <v>169</v>
      </c>
      <c r="B41" s="192"/>
      <c r="C41" s="218">
        <v>7</v>
      </c>
    </row>
    <row r="42" spans="1:3" ht="18.95" customHeight="1" x14ac:dyDescent="0.25">
      <c r="A42" s="219" t="s">
        <v>170</v>
      </c>
      <c r="B42" s="220" t="s">
        <v>171</v>
      </c>
      <c r="C42" s="221">
        <f>C43/C44</f>
        <v>0.98738170347003151</v>
      </c>
    </row>
    <row r="43" spans="1:3" ht="18.95" customHeight="1" x14ac:dyDescent="0.25">
      <c r="A43" s="216" t="s">
        <v>172</v>
      </c>
      <c r="B43" s="222"/>
      <c r="C43" s="218">
        <v>313</v>
      </c>
    </row>
    <row r="44" spans="1:3" ht="18.95" customHeight="1" x14ac:dyDescent="0.25">
      <c r="A44" s="216" t="s">
        <v>173</v>
      </c>
      <c r="B44" s="223"/>
      <c r="C44" s="218">
        <v>317</v>
      </c>
    </row>
    <row r="45" spans="1:3" ht="18.95" customHeight="1" x14ac:dyDescent="0.25">
      <c r="A45" s="219" t="s">
        <v>174</v>
      </c>
      <c r="B45" s="192" t="s">
        <v>175</v>
      </c>
      <c r="C45" s="221">
        <f>C46/C47</f>
        <v>5.063118201719441E-4</v>
      </c>
    </row>
    <row r="46" spans="1:3" ht="18.95" customHeight="1" x14ac:dyDescent="0.25">
      <c r="A46" s="216" t="s">
        <v>176</v>
      </c>
      <c r="B46" s="192"/>
      <c r="C46" s="224">
        <v>454.5</v>
      </c>
    </row>
    <row r="47" spans="1:3" ht="18.95" customHeight="1" x14ac:dyDescent="0.25">
      <c r="A47" s="216" t="s">
        <v>177</v>
      </c>
      <c r="B47" s="192"/>
      <c r="C47" s="224">
        <v>897668.16</v>
      </c>
    </row>
    <row r="48" spans="1:3" ht="18.95" customHeight="1" x14ac:dyDescent="0.25">
      <c r="A48" s="225" t="s">
        <v>178</v>
      </c>
      <c r="B48" s="220" t="s">
        <v>179</v>
      </c>
      <c r="C48" s="226">
        <f>C49/C50</f>
        <v>0.99152542372881358</v>
      </c>
    </row>
    <row r="49" spans="1:3" ht="18.95" customHeight="1" x14ac:dyDescent="0.25">
      <c r="A49" s="216" t="s">
        <v>180</v>
      </c>
      <c r="B49" s="222"/>
      <c r="C49" s="218">
        <v>1638</v>
      </c>
    </row>
    <row r="50" spans="1:3" ht="18.95" customHeight="1" x14ac:dyDescent="0.25">
      <c r="A50" s="216" t="s">
        <v>181</v>
      </c>
      <c r="B50" s="223"/>
      <c r="C50" s="218">
        <v>1652</v>
      </c>
    </row>
    <row r="51" spans="1:3" ht="18" customHeight="1" x14ac:dyDescent="0.25"/>
    <row r="52" spans="1:3" x14ac:dyDescent="0.25">
      <c r="A52" s="227" t="s">
        <v>182</v>
      </c>
    </row>
    <row r="53" spans="1:3" ht="15.75" x14ac:dyDescent="0.25">
      <c r="A53" s="214" t="s">
        <v>183</v>
      </c>
      <c r="B53" s="220" t="s">
        <v>184</v>
      </c>
      <c r="C53" s="196">
        <f>C54/C55</f>
        <v>1</v>
      </c>
    </row>
    <row r="54" spans="1:3" x14ac:dyDescent="0.25">
      <c r="A54" s="216" t="s">
        <v>185</v>
      </c>
      <c r="B54" s="222"/>
      <c r="C54" s="218">
        <v>13</v>
      </c>
    </row>
    <row r="55" spans="1:3" x14ac:dyDescent="0.25">
      <c r="A55" s="216" t="s">
        <v>186</v>
      </c>
      <c r="B55" s="223"/>
      <c r="C55" s="218">
        <v>13</v>
      </c>
    </row>
    <row r="56" spans="1:3" ht="15.75" x14ac:dyDescent="0.25">
      <c r="A56" s="214" t="s">
        <v>187</v>
      </c>
      <c r="B56" s="220" t="s">
        <v>184</v>
      </c>
      <c r="C56" s="196">
        <f>C57/C58</f>
        <v>1</v>
      </c>
    </row>
    <row r="57" spans="1:3" x14ac:dyDescent="0.25">
      <c r="A57" s="216" t="s">
        <v>188</v>
      </c>
      <c r="B57" s="222"/>
      <c r="C57" s="218">
        <v>37093</v>
      </c>
    </row>
    <row r="58" spans="1:3" x14ac:dyDescent="0.25">
      <c r="A58" s="216" t="s">
        <v>189</v>
      </c>
      <c r="B58" s="223"/>
      <c r="C58" s="218">
        <v>37093</v>
      </c>
    </row>
    <row r="59" spans="1:3" ht="31.5" x14ac:dyDescent="0.25">
      <c r="A59" s="214" t="s">
        <v>190</v>
      </c>
      <c r="B59" s="220" t="s">
        <v>184</v>
      </c>
      <c r="C59" s="196">
        <f>C60/C61</f>
        <v>1</v>
      </c>
    </row>
    <row r="60" spans="1:3" x14ac:dyDescent="0.25">
      <c r="A60" s="216" t="s">
        <v>191</v>
      </c>
      <c r="B60" s="222"/>
      <c r="C60" s="218">
        <v>5</v>
      </c>
    </row>
    <row r="61" spans="1:3" x14ac:dyDescent="0.25">
      <c r="A61" s="216" t="s">
        <v>192</v>
      </c>
      <c r="B61" s="223"/>
      <c r="C61" s="218">
        <v>5</v>
      </c>
    </row>
    <row r="63" spans="1:3" x14ac:dyDescent="0.25">
      <c r="A63" s="228"/>
    </row>
  </sheetData>
  <mergeCells count="23">
    <mergeCell ref="B45:B47"/>
    <mergeCell ref="B48:B50"/>
    <mergeCell ref="B53:B55"/>
    <mergeCell ref="B56:B58"/>
    <mergeCell ref="B59:B61"/>
    <mergeCell ref="C27:C29"/>
    <mergeCell ref="B30:B32"/>
    <mergeCell ref="B33:B35"/>
    <mergeCell ref="B36:B38"/>
    <mergeCell ref="B39:B41"/>
    <mergeCell ref="B42:B44"/>
    <mergeCell ref="B11:B14"/>
    <mergeCell ref="B15:B17"/>
    <mergeCell ref="B18:B20"/>
    <mergeCell ref="B21:B23"/>
    <mergeCell ref="B24:B26"/>
    <mergeCell ref="B27:B29"/>
    <mergeCell ref="A1:C1"/>
    <mergeCell ref="A2:C2"/>
    <mergeCell ref="A3:C3"/>
    <mergeCell ref="B5:B7"/>
    <mergeCell ref="E6:E7"/>
    <mergeCell ref="B8:B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useFirstPageNumber="1" r:id="rId1"/>
  <headerFooter>
    <oddFooter xml:space="preserve">&amp;CPágina &amp;P de &amp;N&amp;RCRER - Indicadores de Desempenho </oddFooter>
  </headerFooter>
  <rowBreaks count="1" manualBreakCount="1">
    <brk id="2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Produção fixa</vt:lpstr>
      <vt:lpstr>Indicadores Desempenho</vt:lpstr>
      <vt:lpstr>'Indicadores Desempenho'!Area_de_impressao</vt:lpstr>
      <vt:lpstr>'Produção fixa'!Area_de_impressao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Nicolau Martins de Oliveira Neto</cp:lastModifiedBy>
  <cp:revision>20</cp:revision>
  <cp:lastPrinted>2024-06-07T20:47:52Z</cp:lastPrinted>
  <dcterms:created xsi:type="dcterms:W3CDTF">2018-04-23T17:40:00Z</dcterms:created>
  <dcterms:modified xsi:type="dcterms:W3CDTF">2025-01-14T10:58:14Z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