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CRER\"/>
    </mc:Choice>
  </mc:AlternateContent>
  <xr:revisionPtr revIDLastSave="0" documentId="13_ncr:1_{BAE21540-E619-4933-A48E-391F5E92ABEE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CRER" sheetId="2" r:id="rId1"/>
  </sheets>
  <definedNames>
    <definedName name="_xlnm.Print_Area" localSheetId="0">CRER!$B$1:$G$125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4" i="2" l="1"/>
  <c r="D25" i="2"/>
  <c r="C121" i="2"/>
  <c r="C124" i="2" s="1"/>
  <c r="C113" i="2"/>
  <c r="C97" i="2"/>
  <c r="C94" i="2"/>
  <c r="C66" i="2"/>
  <c r="C64" i="2"/>
  <c r="C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5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1" i="2"/>
  <c r="D92" i="2"/>
  <c r="D93" i="2"/>
  <c r="D95" i="2"/>
  <c r="D96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4" i="2"/>
  <c r="D115" i="2"/>
  <c r="D116" i="2"/>
  <c r="D118" i="2"/>
  <c r="D120" i="2"/>
  <c r="D122" i="2"/>
  <c r="D24" i="2" l="1"/>
  <c r="D23" i="2"/>
  <c r="D22" i="2"/>
  <c r="D21" i="2"/>
  <c r="C25" i="2" l="1"/>
</calcChain>
</file>

<file path=xl/sharedStrings.xml><?xml version="1.0" encoding="utf-8"?>
<sst xmlns="http://schemas.openxmlformats.org/spreadsheetml/2006/main" count="124" uniqueCount="119">
  <si>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</si>
  <si>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</si>
  <si>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</si>
  <si>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</si>
  <si>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</si>
  <si>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</si>
  <si>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</si>
  <si>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</si>
  <si>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>05.029.600/0001-04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</si>
  <si>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</si>
  <si>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</si>
  <si>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</si>
  <si>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</si>
  <si>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</si>
  <si>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</si>
  <si>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</si>
  <si>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CRER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</si>
  <si>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</si>
  <si>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</si>
  <si>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</si>
  <si>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</si>
  <si>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</si>
  <si>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</si>
  <si>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</si>
  <si>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</si>
  <si>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.</t>
  </si>
  <si>
    <t>RATEIO</t>
  </si>
  <si>
    <t>123/2011 - 13º Aditvo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</si>
  <si>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</si>
  <si>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</si>
  <si>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</si>
  <si>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</si>
  <si>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</si>
  <si>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</si>
  <si>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</si>
  <si>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</si>
  <si>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</si>
  <si>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</si>
  <si>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</si>
  <si>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</si>
  <si>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</si>
  <si>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</si>
  <si>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</si>
  <si>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</si>
  <si>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</si>
  <si>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</si>
  <si>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</si>
  <si>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</si>
  <si>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</si>
  <si>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</si>
  <si>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</si>
  <si>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</si>
  <si>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</si>
  <si>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</si>
  <si>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</si>
  <si>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</si>
  <si>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</si>
  <si>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</si>
  <si>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</si>
  <si>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</si>
  <si>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</si>
  <si>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</si>
  <si>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</si>
  <si>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</si>
  <si>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</si>
  <si>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</si>
  <si>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</si>
  <si>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</si>
  <si>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</si>
  <si>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</si>
  <si>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</si>
  <si>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</si>
  <si>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</si>
  <si>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</si>
  <si>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</si>
  <si>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</si>
  <si>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</si>
  <si>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</si>
  <si>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</si>
  <si>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</si>
  <si>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</si>
  <si>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</si>
  <si>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</si>
  <si>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</si>
  <si>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</si>
  <si>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</si>
  <si>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</si>
  <si>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</si>
  <si>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</si>
  <si>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</si>
  <si>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</si>
  <si>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</si>
  <si>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</si>
  <si>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</si>
  <si>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</si>
  <si>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</si>
  <si>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</si>
  <si>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</si>
  <si>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</si>
  <si>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</si>
  <si>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</si>
  <si>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</si>
  <si>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</si>
  <si>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</si>
  <si>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</si>
  <si>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</si>
  <si>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</si>
  <si>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</si>
  <si>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</si>
  <si>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</si>
  <si>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SANTILLO - CRER</t>
  </si>
  <si>
    <t>CENTRO ESTADUAL DE REABILITAÇÃO E READAPTAÇÃO DR. HENRIQUE</t>
  </si>
  <si>
    <t>1) Nota Explicativa: A base de cálculo do percentual utilizado para rateio das despesas totais da AGIR é de 100% dos contratos de Gestão SES/GO.</t>
  </si>
  <si>
    <t>FEV/2024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</si>
  <si>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</si>
  <si>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</si>
  <si>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28/03/2023 a 27/03/2024</t>
  </si>
  <si>
    <t>Fevereiro/2024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</si>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</sst>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10" fontId="20" fillId="5" borderId="8" xfId="4" applyNumberFormat="1" applyFont="1" applyFill="1" applyBorder="1" applyAlignment="1">
      <alignment horizontal="center"/>
    </xf>
    <xf numFmtId="0" fontId="21" fillId="6" borderId="3" xfId="0" applyFont="1" applyFill="1" applyBorder="1" applyAlignment="1">
      <alignment horizontal="left" wrapText="1"/>
    </xf>
    <xf numFmtId="0" fontId="23" fillId="6" borderId="3" xfId="0" applyFont="1" applyFill="1" applyBorder="1" applyAlignment="1">
      <alignment horizontal="left" wrapText="1"/>
    </xf>
    <xf numFmtId="4" fontId="23" fillId="6" borderId="3" xfId="5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4" fontId="0" fillId="7" borderId="3" xfId="3" applyNumberFormat="1" applyFont="1" applyFill="1" applyBorder="1" applyAlignment="1"/>
    <xf numFmtId="4" fontId="23" fillId="6" borderId="3" xfId="0" applyNumberFormat="1" applyFont="1" applyFill="1" applyBorder="1" applyAlignment="1">
      <alignment horizontal="right" wrapText="1"/>
    </xf>
    <xf numFmtId="4" fontId="0" fillId="0" borderId="0" xfId="0" applyNumberFormat="1"/>
    <xf numFmtId="4" fontId="0" fillId="7" borderId="3" xfId="0" applyNumberFormat="1" applyFill="1" applyBorder="1"/>
    <xf numFmtId="0" fontId="0" fillId="0" borderId="3" xfId="0" applyBorder="1"/>
    <xf numFmtId="4" fontId="0" fillId="0" borderId="3" xfId="0" applyNumberFormat="1" applyBorder="1"/>
    <xf numFmtId="0" fontId="20" fillId="0" borderId="3" xfId="0" applyFont="1" applyBorder="1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44" fontId="15" fillId="0" borderId="12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4" fontId="21" fillId="7" borderId="3" xfId="5" applyNumberFormat="1" applyFont="1" applyFill="1" applyBorder="1" applyAlignment="1">
      <alignment horizontal="right" wrapText="1"/>
    </xf>
    <xf numFmtId="4" fontId="21" fillId="7" borderId="3" xfId="0" applyNumberFormat="1" applyFont="1" applyFill="1" applyBorder="1" applyAlignment="1">
      <alignment horizontal="right" wrapText="1"/>
    </xf>
    <xf numFmtId="4" fontId="20" fillId="0" borderId="3" xfId="0" applyNumberFormat="1" applyFont="1" applyBorder="1"/>
    <xf numFmtId="4" fontId="3" fillId="0" borderId="0" xfId="0" applyNumberFormat="1" applyFont="1" applyAlignment="1">
      <alignment vertical="center"/>
    </xf>
    <xf numFmtId="0" fontId="9" fillId="2" borderId="0" xfId="0" applyFont="1" applyFill="1" applyAlignment="1" applyProtection="1">
      <alignment horizontal="left"/>
      <protection locked="0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20" fillId="5" borderId="4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</cellXfs>
  <cellStyles count="7">
    <cellStyle name="Moeda" xfId="3" builtinId="4"/>
    <cellStyle name="Normal" xfId="0" builtinId="0"/>
    <cellStyle name="Normal 6" xfId="5" xr:uid="{2BEA9AAA-4DD7-41A6-A5E9-F378FD3B47E3}"/>
    <cellStyle name="Normal_BPA OUTUBRO 2" xfId="2" xr:uid="{00C6F026-9ABD-4A72-8A75-C8E9D0B8F8BB}"/>
    <cellStyle name="Porcentagem" xfId="4" builtinId="5"/>
    <cellStyle name="Vírgula" xfId="1" builtinId="3"/>
    <cellStyle name="Vírgula 2" xfId="6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331876</xdr:colOff>
      <xdr:row>0</xdr:row>
      <xdr:rowOff>247131</xdr:rowOff>
    </xdr:from>
    <xdr:to>
      <xdr:col>5</xdr:col>
      <xdr:colOff>769433</xdr:colOff>
      <xdr:row>0</xdr:row>
      <xdr:rowOff>1606550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0569A6-09DA-4023-9AB9-0578F5506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376" y="247131"/>
          <a:ext cx="7895632" cy="1362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CC2B4-5824-4285-959C-8498238AFC8F}">
  <dimension ref="A1:H125"/>
  <sheetViews>
    <sheetView showGridLines="0" tabSelected="1" zoomScaleNormal="100" zoomScaleSheetLayoutView="100" workbookViewId="0">
      <selection activeCell="K12" sqref="K12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8.6328125" style="3" customWidth="1"/>
    <col min="7" max="10" width="8.7265625" style="3"/>
    <col min="11" max="11" width="16.7265625" style="3" bestFit="1" customWidth="1"/>
    <col min="12" max="12" width="8.7265625" style="3"/>
    <col min="13" max="13" width="15" style="3" customWidth="1"/>
    <col min="14" max="14" width="8.7265625" style="3"/>
    <col min="15" max="15" width="19.26953125" style="3" customWidth="1"/>
    <col min="16" max="16384" width="8.7265625" style="3"/>
  </cols>
  <sheetData>
    <row r="1" spans="1:5" ht="145" customHeight="1" x14ac:dyDescent="0.3">
      <c r="A1" s="3" t="s">
        <v>25</v>
      </c>
    </row>
    <row r="2" spans="1:5" s="4" customFormat="1" ht="37" customHeight="1" x14ac:dyDescent="0.35">
      <c r="B2" s="78" t="s">
        <v>114</v>
      </c>
      <c r="C2" s="78"/>
      <c r="D2" s="78"/>
      <c r="E2" s="78"/>
    </row>
    <row r="3" spans="1:5" s="4" customFormat="1" ht="13.5" customHeight="1" x14ac:dyDescent="0.35">
      <c r="B3" s="5"/>
      <c r="C3" s="5"/>
      <c r="D3" s="5"/>
    </row>
    <row r="4" spans="1:5" s="4" customFormat="1" ht="60" customHeight="1" x14ac:dyDescent="0.35">
      <c r="B4" s="79" t="s">
        <v>115</v>
      </c>
      <c r="C4" s="79"/>
      <c r="D4" s="79"/>
      <c r="E4" s="79"/>
    </row>
    <row r="5" spans="1:5" s="4" customFormat="1" ht="17" customHeight="1" x14ac:dyDescent="0.35">
      <c r="B5" s="6" t="s">
        <v>0</v>
      </c>
      <c r="C5" s="6" t="s">
        <v>1</v>
      </c>
      <c r="D5" s="7"/>
    </row>
    <row r="6" spans="1:5" s="4" customFormat="1" ht="17" customHeight="1" x14ac:dyDescent="0.35">
      <c r="B6" s="8" t="s">
        <v>2</v>
      </c>
      <c r="C6" s="8" t="s">
        <v>3</v>
      </c>
      <c r="D6" s="9"/>
    </row>
    <row r="7" spans="1:5" s="4" customFormat="1" ht="17" customHeight="1" x14ac:dyDescent="0.35">
      <c r="B7" s="8" t="s">
        <v>4</v>
      </c>
      <c r="C7" s="8" t="s">
        <v>5</v>
      </c>
      <c r="D7" s="9"/>
    </row>
    <row r="8" spans="1:5" s="4" customFormat="1" ht="17" customHeight="1" x14ac:dyDescent="0.35">
      <c r="B8" s="10" t="s">
        <v>2</v>
      </c>
      <c r="C8" s="10" t="s">
        <v>6</v>
      </c>
      <c r="D8" s="9"/>
    </row>
    <row r="9" spans="1:5" s="4" customFormat="1" ht="17" customHeight="1" x14ac:dyDescent="0.3">
      <c r="B9" s="11" t="s">
        <v>7</v>
      </c>
      <c r="C9" s="44" t="s">
        <v>111</v>
      </c>
      <c r="D9" s="44"/>
      <c r="E9" s="44"/>
    </row>
    <row r="10" spans="1:5" s="4" customFormat="1" ht="17" customHeight="1" x14ac:dyDescent="0.3">
      <c r="B10" s="11"/>
      <c r="C10" s="44" t="s">
        <v>110</v>
      </c>
      <c r="D10" s="44"/>
      <c r="E10" s="44"/>
    </row>
    <row r="11" spans="1:5" s="4" customFormat="1" ht="17" customHeight="1" x14ac:dyDescent="0.35">
      <c r="B11" s="13" t="s">
        <v>2</v>
      </c>
      <c r="C11" s="12" t="s">
        <v>8</v>
      </c>
      <c r="D11" s="14"/>
    </row>
    <row r="12" spans="1:5" s="4" customFormat="1" ht="17" customHeight="1" x14ac:dyDescent="0.35">
      <c r="B12" s="10" t="s">
        <v>9</v>
      </c>
      <c r="C12" s="15" t="s">
        <v>27</v>
      </c>
      <c r="D12" s="16"/>
    </row>
    <row r="13" spans="1:5" s="4" customFormat="1" ht="17" customHeight="1" x14ac:dyDescent="0.35">
      <c r="B13" s="8" t="s">
        <v>10</v>
      </c>
      <c r="C13" s="70" t="s">
        <v>116</v>
      </c>
      <c r="D13" s="16"/>
    </row>
    <row r="14" spans="1:5" s="4" customFormat="1" ht="17" customHeight="1" x14ac:dyDescent="0.35">
      <c r="B14" s="15" t="s">
        <v>11</v>
      </c>
      <c r="C14" s="17">
        <v>16715495.35</v>
      </c>
      <c r="D14" s="16"/>
    </row>
    <row r="15" spans="1:5" s="4" customFormat="1" ht="25" customHeight="1" x14ac:dyDescent="0.35">
      <c r="C15" s="80"/>
      <c r="D15" s="80"/>
    </row>
    <row r="16" spans="1:5" s="4" customFormat="1" ht="25" customHeight="1" x14ac:dyDescent="0.35">
      <c r="B16" s="18" t="s">
        <v>12</v>
      </c>
      <c r="C16" s="80"/>
      <c r="D16" s="80"/>
    </row>
    <row r="17" spans="2:8" s="4" customFormat="1" ht="25" customHeight="1" x14ac:dyDescent="0.35">
      <c r="B17" s="19" t="s">
        <v>13</v>
      </c>
      <c r="C17" s="19" t="s">
        <v>14</v>
      </c>
      <c r="D17" s="20" t="s">
        <v>15</v>
      </c>
    </row>
    <row r="18" spans="2:8" s="4" customFormat="1" ht="25" customHeight="1" x14ac:dyDescent="0.35">
      <c r="B18" s="21" t="s">
        <v>16</v>
      </c>
      <c r="C18" s="71" t="s">
        <v>117</v>
      </c>
      <c r="D18" s="22">
        <v>0.25245064</v>
      </c>
    </row>
    <row r="19" spans="2:8" s="4" customFormat="1" ht="16.5" customHeight="1" x14ac:dyDescent="0.35">
      <c r="B19" s="23"/>
      <c r="C19" s="81"/>
      <c r="D19" s="81"/>
    </row>
    <row r="20" spans="2:8" s="4" customFormat="1" ht="25" customHeight="1" x14ac:dyDescent="0.35">
      <c r="B20" s="24" t="s">
        <v>17</v>
      </c>
      <c r="C20" s="25" t="s">
        <v>18</v>
      </c>
      <c r="D20" s="20" t="s">
        <v>26</v>
      </c>
      <c r="E20" s="64"/>
      <c r="F20" s="65"/>
    </row>
    <row r="21" spans="2:8" s="4" customFormat="1" ht="25" customHeight="1" x14ac:dyDescent="0.35">
      <c r="B21" s="26" t="s">
        <v>19</v>
      </c>
      <c r="C21" s="27">
        <v>1578072.29</v>
      </c>
      <c r="D21" s="28">
        <f>C21*D18</f>
        <v>398385.35957676562</v>
      </c>
      <c r="E21" s="64"/>
      <c r="F21" s="65"/>
    </row>
    <row r="22" spans="2:8" s="4" customFormat="1" ht="25" customHeight="1" x14ac:dyDescent="0.35">
      <c r="B22" s="29" t="s">
        <v>20</v>
      </c>
      <c r="C22" s="30">
        <v>50592.95</v>
      </c>
      <c r="D22" s="31">
        <f>C22*D18</f>
        <v>12772.222606988</v>
      </c>
      <c r="E22" s="64"/>
      <c r="F22" s="65"/>
      <c r="G22" s="32"/>
    </row>
    <row r="23" spans="2:8" ht="25" customHeight="1" x14ac:dyDescent="0.3">
      <c r="B23" s="26" t="s">
        <v>21</v>
      </c>
      <c r="C23" s="27">
        <v>496871.72</v>
      </c>
      <c r="D23" s="27">
        <f>C23*D18</f>
        <v>125435.58371190079</v>
      </c>
      <c r="E23" s="64"/>
      <c r="F23" s="65"/>
    </row>
    <row r="24" spans="2:8" ht="25" customHeight="1" x14ac:dyDescent="0.3">
      <c r="B24" s="26" t="s">
        <v>22</v>
      </c>
      <c r="C24" s="33">
        <v>0</v>
      </c>
      <c r="D24" s="34">
        <f>C24*D18</f>
        <v>0</v>
      </c>
      <c r="E24" s="64"/>
      <c r="F24" s="65"/>
      <c r="G24" s="35"/>
      <c r="H24" s="35"/>
    </row>
    <row r="25" spans="2:8" ht="25" customHeight="1" x14ac:dyDescent="0.3">
      <c r="B25" s="36"/>
      <c r="C25" s="37">
        <f>SUM(C21:C24)</f>
        <v>2125536.96</v>
      </c>
      <c r="D25" s="37">
        <f>SUM(D21:D24)-0.01</f>
        <v>536593.15589565434</v>
      </c>
      <c r="E25" s="64"/>
      <c r="F25" s="65"/>
    </row>
    <row r="26" spans="2:8" ht="12" customHeight="1" x14ac:dyDescent="0.3">
      <c r="B26" s="38"/>
      <c r="C26" s="39"/>
      <c r="D26" s="39"/>
      <c r="E26" s="4"/>
      <c r="F26" s="4"/>
    </row>
    <row r="27" spans="2:8" ht="12" customHeight="1" x14ac:dyDescent="0.3">
      <c r="B27" s="38"/>
      <c r="C27" s="39"/>
      <c r="D27" s="39"/>
      <c r="E27" s="4"/>
      <c r="F27" s="4"/>
    </row>
    <row r="28" spans="2:8" ht="12" customHeight="1" x14ac:dyDescent="0.35">
      <c r="B28" s="61" t="s">
        <v>112</v>
      </c>
      <c r="C28"/>
      <c r="D28"/>
      <c r="E28"/>
      <c r="F28"/>
      <c r="G28"/>
      <c r="H28"/>
    </row>
    <row r="29" spans="2:8" ht="14" customHeight="1" x14ac:dyDescent="0.3">
      <c r="B29" s="63"/>
      <c r="C29" s="63"/>
      <c r="D29" s="63"/>
      <c r="E29" s="63"/>
      <c r="F29" s="63"/>
      <c r="G29" s="63"/>
    </row>
    <row r="30" spans="2:8" ht="14" customHeight="1" x14ac:dyDescent="0.3">
      <c r="B30" s="62"/>
      <c r="C30" s="62"/>
      <c r="D30" s="62"/>
      <c r="E30" s="62"/>
      <c r="F30" s="62"/>
      <c r="G30" s="62"/>
    </row>
    <row r="31" spans="2:8" ht="14" customHeight="1" x14ac:dyDescent="0.35">
      <c r="B31" s="40" t="s">
        <v>118</v>
      </c>
      <c r="C31" s="41"/>
      <c r="D31" s="42"/>
    </row>
    <row r="32" spans="2:8" ht="14" customHeight="1" x14ac:dyDescent="0.35">
      <c r="B32" s="40"/>
      <c r="C32" s="41"/>
      <c r="D32" s="42"/>
    </row>
    <row r="33" spans="2:6" ht="14" customHeight="1" x14ac:dyDescent="0.35">
      <c r="B33" s="40"/>
      <c r="C33" s="41"/>
      <c r="D33" s="42"/>
    </row>
    <row r="34" spans="2:6" ht="14" customHeight="1" x14ac:dyDescent="0.35">
      <c r="B34" s="40"/>
      <c r="C34" s="41"/>
      <c r="D34" s="42"/>
    </row>
    <row r="35" spans="2:6" ht="14" customHeight="1" x14ac:dyDescent="0.3">
      <c r="B35" s="3"/>
      <c r="C35" s="3"/>
      <c r="D35" s="76"/>
      <c r="E35" s="76"/>
    </row>
    <row r="36" spans="2:6" ht="20" customHeight="1" x14ac:dyDescent="0.3">
      <c r="B36" s="43" t="s">
        <v>23</v>
      </c>
      <c r="C36" s="3"/>
      <c r="D36" s="77" t="s">
        <v>24</v>
      </c>
      <c r="E36" s="77"/>
    </row>
    <row r="37" spans="2:6" ht="12.5" customHeight="1" x14ac:dyDescent="0.3">
      <c r="B37" s="38"/>
      <c r="C37" s="39"/>
      <c r="D37" s="39"/>
      <c r="E37" s="4"/>
      <c r="F37" s="4"/>
    </row>
    <row r="38" spans="2:6" ht="12.5" customHeight="1" x14ac:dyDescent="0.3">
      <c r="B38" s="38"/>
      <c r="C38" s="39"/>
      <c r="D38" s="39"/>
      <c r="E38" s="4"/>
      <c r="F38" s="4"/>
    </row>
    <row r="39" spans="2:6" ht="12.5" customHeight="1" x14ac:dyDescent="0.3">
      <c r="B39" s="38"/>
      <c r="C39" s="39"/>
      <c r="D39" s="39"/>
      <c r="E39" s="4"/>
      <c r="F39" s="4"/>
    </row>
    <row r="40" spans="2:6" ht="12.5" customHeight="1" x14ac:dyDescent="0.35">
      <c r="B40" s="45" t="s">
        <v>28</v>
      </c>
      <c r="C40" s="45"/>
      <c r="D40" s="45"/>
      <c r="E40" s="4"/>
      <c r="F40" s="4"/>
    </row>
    <row r="41" spans="2:6" ht="12.5" customHeight="1" x14ac:dyDescent="0.35">
      <c r="B41" s="45" t="s">
        <v>29</v>
      </c>
      <c r="C41" s="46" t="s">
        <v>16</v>
      </c>
      <c r="D41" s="47" t="s">
        <v>113</v>
      </c>
      <c r="E41" s="4"/>
      <c r="F41" s="4"/>
    </row>
    <row r="42" spans="2:6" ht="12.5" customHeight="1" x14ac:dyDescent="0.35">
      <c r="B42" s="72" t="s">
        <v>30</v>
      </c>
      <c r="C42" s="73"/>
      <c r="D42" s="48" t="s">
        <v>16</v>
      </c>
      <c r="E42" s="4"/>
      <c r="F42" s="4"/>
    </row>
    <row r="43" spans="2:6" ht="12.5" customHeight="1" x14ac:dyDescent="0.35">
      <c r="B43" s="74"/>
      <c r="C43" s="75"/>
      <c r="D43" s="49">
        <v>0.25245064</v>
      </c>
      <c r="E43" s="4"/>
      <c r="F43" s="4"/>
    </row>
    <row r="44" spans="2:6" ht="14" customHeight="1" x14ac:dyDescent="0.35">
      <c r="B44" s="50" t="s">
        <v>31</v>
      </c>
      <c r="C44" s="66">
        <f>SUM(C45:C62)</f>
        <v>1423596.55</v>
      </c>
      <c r="D44" s="57"/>
      <c r="E44" s="4"/>
      <c r="F44" s="4"/>
    </row>
    <row r="45" spans="2:6" ht="14" customHeight="1" x14ac:dyDescent="0.35">
      <c r="B45" s="51" t="s">
        <v>32</v>
      </c>
      <c r="C45" s="52">
        <v>692769.55</v>
      </c>
      <c r="D45" s="53">
        <f>C45*$D$43</f>
        <v>174890.11627001202</v>
      </c>
      <c r="E45" s="4"/>
      <c r="F45" s="4"/>
    </row>
    <row r="46" spans="2:6" ht="14" customHeight="1" x14ac:dyDescent="0.35">
      <c r="B46" s="51" t="s">
        <v>33</v>
      </c>
      <c r="C46" s="52">
        <v>102292.24</v>
      </c>
      <c r="D46" s="53">
        <f t="shared" ref="D46:D109" si="0">C46*$D$43</f>
        <v>25823.741455033603</v>
      </c>
      <c r="E46" s="4"/>
      <c r="F46" s="4"/>
    </row>
    <row r="47" spans="2:6" ht="14" customHeight="1" x14ac:dyDescent="0.35">
      <c r="B47" s="51" t="s">
        <v>34</v>
      </c>
      <c r="C47" s="52">
        <v>150944.65</v>
      </c>
      <c r="D47" s="53">
        <f t="shared" si="0"/>
        <v>38106.073497076002</v>
      </c>
      <c r="E47" s="4"/>
      <c r="F47" s="4"/>
    </row>
    <row r="48" spans="2:6" ht="14" customHeight="1" x14ac:dyDescent="0.35">
      <c r="B48" s="51" t="s">
        <v>35</v>
      </c>
      <c r="C48" s="52">
        <v>18344.46</v>
      </c>
      <c r="D48" s="53">
        <f t="shared" si="0"/>
        <v>4631.0706674543999</v>
      </c>
      <c r="E48" s="4"/>
      <c r="F48" s="4"/>
    </row>
    <row r="49" spans="2:6" ht="14" customHeight="1" x14ac:dyDescent="0.35">
      <c r="B49" s="51" t="s">
        <v>36</v>
      </c>
      <c r="C49" s="52">
        <v>7006.82</v>
      </c>
      <c r="D49" s="53">
        <f t="shared" si="0"/>
        <v>1768.8761933648</v>
      </c>
      <c r="E49" s="4"/>
      <c r="F49" s="4"/>
    </row>
    <row r="50" spans="2:6" ht="14" customHeight="1" x14ac:dyDescent="0.35">
      <c r="B50" s="51" t="s">
        <v>37</v>
      </c>
      <c r="C50" s="52">
        <v>0</v>
      </c>
      <c r="D50" s="53">
        <f t="shared" si="0"/>
        <v>0</v>
      </c>
      <c r="E50" s="4"/>
      <c r="F50" s="4"/>
    </row>
    <row r="51" spans="2:6" ht="14" customHeight="1" x14ac:dyDescent="0.35">
      <c r="B51" s="51" t="s">
        <v>38</v>
      </c>
      <c r="C51" s="52">
        <v>0</v>
      </c>
      <c r="D51" s="53">
        <f t="shared" si="0"/>
        <v>0</v>
      </c>
      <c r="E51" s="4"/>
      <c r="F51" s="4"/>
    </row>
    <row r="52" spans="2:6" ht="14" customHeight="1" x14ac:dyDescent="0.35">
      <c r="B52" s="51" t="s">
        <v>39</v>
      </c>
      <c r="C52" s="52">
        <v>300.16000000000003</v>
      </c>
      <c r="D52" s="53">
        <f t="shared" si="0"/>
        <v>75.775584102400003</v>
      </c>
      <c r="E52" s="4"/>
      <c r="F52" s="4"/>
    </row>
    <row r="53" spans="2:6" ht="14" customHeight="1" x14ac:dyDescent="0.35">
      <c r="B53" s="51" t="s">
        <v>40</v>
      </c>
      <c r="C53" s="52">
        <v>382819.47</v>
      </c>
      <c r="D53" s="53">
        <f t="shared" si="0"/>
        <v>96643.020205960798</v>
      </c>
      <c r="E53" s="4"/>
      <c r="F53" s="4"/>
    </row>
    <row r="54" spans="2:6" ht="14" customHeight="1" x14ac:dyDescent="0.35">
      <c r="B54" s="51" t="s">
        <v>41</v>
      </c>
      <c r="C54" s="52">
        <v>16152.41</v>
      </c>
      <c r="D54" s="53">
        <f t="shared" si="0"/>
        <v>4077.6862420424</v>
      </c>
      <c r="E54" s="4"/>
      <c r="F54" s="4"/>
    </row>
    <row r="55" spans="2:6" ht="14" customHeight="1" x14ac:dyDescent="0.35">
      <c r="B55" s="51" t="s">
        <v>42</v>
      </c>
      <c r="C55" s="52">
        <v>0</v>
      </c>
      <c r="D55" s="53">
        <f t="shared" si="0"/>
        <v>0</v>
      </c>
      <c r="E55" s="4"/>
      <c r="F55" s="4"/>
    </row>
    <row r="56" spans="2:6" ht="14" customHeight="1" x14ac:dyDescent="0.35">
      <c r="B56" s="51" t="s">
        <v>43</v>
      </c>
      <c r="C56" s="52">
        <v>2249.12</v>
      </c>
      <c r="D56" s="53">
        <f t="shared" si="0"/>
        <v>567.79178343679996</v>
      </c>
      <c r="E56" s="4"/>
      <c r="F56" s="4"/>
    </row>
    <row r="57" spans="2:6" ht="14" customHeight="1" x14ac:dyDescent="0.35">
      <c r="B57" s="51" t="s">
        <v>44</v>
      </c>
      <c r="C57" s="52">
        <v>0</v>
      </c>
      <c r="D57" s="53">
        <f t="shared" si="0"/>
        <v>0</v>
      </c>
      <c r="E57" s="4"/>
      <c r="F57" s="4"/>
    </row>
    <row r="58" spans="2:6" ht="14" customHeight="1" x14ac:dyDescent="0.35">
      <c r="B58" s="51" t="s">
        <v>45</v>
      </c>
      <c r="C58" s="52">
        <v>0</v>
      </c>
      <c r="D58" s="53">
        <f t="shared" si="0"/>
        <v>0</v>
      </c>
      <c r="E58" s="4"/>
      <c r="F58" s="4"/>
    </row>
    <row r="59" spans="2:6" ht="14" customHeight="1" x14ac:dyDescent="0.35">
      <c r="B59" s="51" t="s">
        <v>46</v>
      </c>
      <c r="C59" s="52">
        <v>34796.949999999997</v>
      </c>
      <c r="D59" s="53">
        <f t="shared" si="0"/>
        <v>8784.512297547999</v>
      </c>
      <c r="E59" s="4"/>
      <c r="F59" s="4"/>
    </row>
    <row r="60" spans="2:6" ht="14" customHeight="1" x14ac:dyDescent="0.35">
      <c r="B60" s="51" t="s">
        <v>47</v>
      </c>
      <c r="C60" s="52">
        <v>790</v>
      </c>
      <c r="D60" s="53">
        <f t="shared" si="0"/>
        <v>199.43600560000002</v>
      </c>
      <c r="E60" s="4"/>
      <c r="F60" s="4"/>
    </row>
    <row r="61" spans="2:6" ht="14" customHeight="1" x14ac:dyDescent="0.35">
      <c r="B61" s="51" t="s">
        <v>48</v>
      </c>
      <c r="C61" s="52">
        <v>14320.48</v>
      </c>
      <c r="D61" s="53">
        <f t="shared" si="0"/>
        <v>3615.2143411071997</v>
      </c>
      <c r="E61" s="4"/>
      <c r="F61" s="4"/>
    </row>
    <row r="62" spans="2:6" ht="14" customHeight="1" x14ac:dyDescent="0.35">
      <c r="B62" s="51" t="s">
        <v>49</v>
      </c>
      <c r="C62" s="52">
        <v>810.24</v>
      </c>
      <c r="D62" s="53">
        <f t="shared" si="0"/>
        <v>204.54560655360001</v>
      </c>
      <c r="E62" s="4"/>
      <c r="F62" s="4"/>
    </row>
    <row r="63" spans="2:6" ht="14" customHeight="1" x14ac:dyDescent="0.35">
      <c r="B63" s="51" t="s">
        <v>50</v>
      </c>
      <c r="C63" s="52">
        <v>0</v>
      </c>
      <c r="D63" s="53">
        <f t="shared" si="0"/>
        <v>0</v>
      </c>
      <c r="E63" s="4"/>
      <c r="F63" s="4"/>
    </row>
    <row r="64" spans="2:6" ht="14" customHeight="1" x14ac:dyDescent="0.35">
      <c r="B64" s="50" t="s">
        <v>51</v>
      </c>
      <c r="C64" s="66">
        <f>C65</f>
        <v>154475.74</v>
      </c>
      <c r="D64" s="54"/>
      <c r="E64" s="4"/>
      <c r="F64" s="69"/>
    </row>
    <row r="65" spans="2:6" ht="14" customHeight="1" x14ac:dyDescent="0.35">
      <c r="B65" s="51" t="s">
        <v>52</v>
      </c>
      <c r="C65" s="52">
        <v>154475.74</v>
      </c>
      <c r="D65" s="53">
        <f t="shared" si="0"/>
        <v>38997.499427473602</v>
      </c>
      <c r="E65" s="4"/>
      <c r="F65" s="4"/>
    </row>
    <row r="66" spans="2:6" ht="14" customHeight="1" x14ac:dyDescent="0.35">
      <c r="B66" s="50" t="s">
        <v>53</v>
      </c>
      <c r="C66" s="66">
        <f>SUM(C67:C89)</f>
        <v>496871.72000000003</v>
      </c>
      <c r="D66" s="54"/>
      <c r="E66" s="4"/>
      <c r="F66" s="4"/>
    </row>
    <row r="67" spans="2:6" ht="14" customHeight="1" x14ac:dyDescent="0.35">
      <c r="B67" s="51" t="s">
        <v>54</v>
      </c>
      <c r="C67" s="52">
        <v>0</v>
      </c>
      <c r="D67" s="53">
        <f t="shared" si="0"/>
        <v>0</v>
      </c>
      <c r="E67" s="4"/>
      <c r="F67" s="4"/>
    </row>
    <row r="68" spans="2:6" ht="14" customHeight="1" x14ac:dyDescent="0.35">
      <c r="B68" s="51" t="s">
        <v>55</v>
      </c>
      <c r="C68" s="52">
        <v>30227.5</v>
      </c>
      <c r="D68" s="53">
        <f t="shared" si="0"/>
        <v>7630.9517206</v>
      </c>
      <c r="E68" s="4"/>
      <c r="F68" s="4"/>
    </row>
    <row r="69" spans="2:6" ht="14" customHeight="1" x14ac:dyDescent="0.35">
      <c r="B69" s="51" t="s">
        <v>56</v>
      </c>
      <c r="C69" s="52">
        <v>464.31</v>
      </c>
      <c r="D69" s="53">
        <f t="shared" si="0"/>
        <v>117.2153566584</v>
      </c>
      <c r="E69" s="4"/>
      <c r="F69" s="4"/>
    </row>
    <row r="70" spans="2:6" ht="14" customHeight="1" x14ac:dyDescent="0.35">
      <c r="B70" s="51" t="s">
        <v>57</v>
      </c>
      <c r="C70" s="52">
        <v>6979.9</v>
      </c>
      <c r="D70" s="53">
        <f t="shared" si="0"/>
        <v>1762.080222136</v>
      </c>
      <c r="E70" s="4"/>
      <c r="F70" s="4"/>
    </row>
    <row r="71" spans="2:6" ht="14" customHeight="1" x14ac:dyDescent="0.35">
      <c r="B71" s="51" t="s">
        <v>58</v>
      </c>
      <c r="C71" s="52">
        <v>0</v>
      </c>
      <c r="D71" s="53">
        <f t="shared" si="0"/>
        <v>0</v>
      </c>
      <c r="E71" s="4"/>
      <c r="F71" s="4"/>
    </row>
    <row r="72" spans="2:6" ht="14" customHeight="1" x14ac:dyDescent="0.35">
      <c r="B72" s="51" t="s">
        <v>59</v>
      </c>
      <c r="C72" s="52">
        <v>0</v>
      </c>
      <c r="D72" s="53">
        <f t="shared" si="0"/>
        <v>0</v>
      </c>
      <c r="E72" s="4"/>
      <c r="F72" s="4"/>
    </row>
    <row r="73" spans="2:6" ht="14" customHeight="1" x14ac:dyDescent="0.35">
      <c r="B73" s="51" t="s">
        <v>60</v>
      </c>
      <c r="C73" s="52">
        <v>0</v>
      </c>
      <c r="D73" s="53">
        <f t="shared" si="0"/>
        <v>0</v>
      </c>
      <c r="E73" s="4"/>
      <c r="F73" s="4"/>
    </row>
    <row r="74" spans="2:6" ht="14" customHeight="1" x14ac:dyDescent="0.35">
      <c r="B74" s="51" t="s">
        <v>61</v>
      </c>
      <c r="C74" s="52">
        <v>23590</v>
      </c>
      <c r="D74" s="53">
        <f t="shared" si="0"/>
        <v>5955.3105975999997</v>
      </c>
      <c r="E74" s="4"/>
      <c r="F74" s="4"/>
    </row>
    <row r="75" spans="2:6" ht="14" customHeight="1" x14ac:dyDescent="0.35">
      <c r="B75" s="51" t="s">
        <v>62</v>
      </c>
      <c r="C75" s="52">
        <v>0</v>
      </c>
      <c r="D75" s="53">
        <f t="shared" si="0"/>
        <v>0</v>
      </c>
      <c r="E75" s="4"/>
      <c r="F75" s="4"/>
    </row>
    <row r="76" spans="2:6" ht="14" customHeight="1" x14ac:dyDescent="0.35">
      <c r="B76" s="51" t="s">
        <v>63</v>
      </c>
      <c r="C76" s="52">
        <v>0</v>
      </c>
      <c r="D76" s="53">
        <f t="shared" si="0"/>
        <v>0</v>
      </c>
      <c r="E76" s="4"/>
      <c r="F76" s="4"/>
    </row>
    <row r="77" spans="2:6" ht="14" customHeight="1" x14ac:dyDescent="0.35">
      <c r="B77" s="51" t="s">
        <v>64</v>
      </c>
      <c r="C77" s="52">
        <v>0</v>
      </c>
      <c r="D77" s="53">
        <f t="shared" si="0"/>
        <v>0</v>
      </c>
      <c r="E77" s="4"/>
      <c r="F77" s="4"/>
    </row>
    <row r="78" spans="2:6" ht="14" customHeight="1" x14ac:dyDescent="0.35">
      <c r="B78" s="51" t="s">
        <v>65</v>
      </c>
      <c r="C78" s="52">
        <v>0</v>
      </c>
      <c r="D78" s="53">
        <f t="shared" si="0"/>
        <v>0</v>
      </c>
      <c r="E78" s="4"/>
      <c r="F78" s="4"/>
    </row>
    <row r="79" spans="2:6" ht="14" customHeight="1" x14ac:dyDescent="0.35">
      <c r="B79" s="51" t="s">
        <v>66</v>
      </c>
      <c r="C79" s="52">
        <v>722.34</v>
      </c>
      <c r="D79" s="53">
        <f t="shared" si="0"/>
        <v>182.35519529760001</v>
      </c>
      <c r="E79" s="4"/>
      <c r="F79" s="4"/>
    </row>
    <row r="80" spans="2:6" ht="14" customHeight="1" x14ac:dyDescent="0.35">
      <c r="B80" s="51" t="s">
        <v>67</v>
      </c>
      <c r="C80" s="52">
        <v>0</v>
      </c>
      <c r="D80" s="53">
        <f t="shared" si="0"/>
        <v>0</v>
      </c>
      <c r="E80" s="4"/>
      <c r="F80" s="4"/>
    </row>
    <row r="81" spans="2:6" ht="14" customHeight="1" x14ac:dyDescent="0.35">
      <c r="B81" s="51" t="s">
        <v>68</v>
      </c>
      <c r="C81" s="52">
        <v>0</v>
      </c>
      <c r="D81" s="53">
        <f t="shared" si="0"/>
        <v>0</v>
      </c>
      <c r="E81" s="4"/>
      <c r="F81" s="4"/>
    </row>
    <row r="82" spans="2:6" ht="14" customHeight="1" x14ac:dyDescent="0.35">
      <c r="B82" s="51" t="s">
        <v>69</v>
      </c>
      <c r="C82" s="52">
        <v>412.03</v>
      </c>
      <c r="D82" s="53">
        <f t="shared" si="0"/>
        <v>104.0172371992</v>
      </c>
      <c r="E82" s="4"/>
      <c r="F82" s="4"/>
    </row>
    <row r="83" spans="2:6" ht="14" customHeight="1" x14ac:dyDescent="0.35">
      <c r="B83" s="51" t="s">
        <v>70</v>
      </c>
      <c r="C83" s="52">
        <v>9214.84</v>
      </c>
      <c r="D83" s="53">
        <f t="shared" si="0"/>
        <v>2326.2922554975999</v>
      </c>
      <c r="E83" s="4"/>
      <c r="F83" s="4"/>
    </row>
    <row r="84" spans="2:6" ht="14" customHeight="1" x14ac:dyDescent="0.35">
      <c r="B84" s="51" t="s">
        <v>71</v>
      </c>
      <c r="C84" s="52">
        <v>0</v>
      </c>
      <c r="D84" s="53">
        <f t="shared" si="0"/>
        <v>0</v>
      </c>
      <c r="E84" s="4"/>
      <c r="F84" s="4"/>
    </row>
    <row r="85" spans="2:6" ht="14" customHeight="1" x14ac:dyDescent="0.35">
      <c r="B85" s="51" t="s">
        <v>72</v>
      </c>
      <c r="C85" s="52">
        <v>1566.96</v>
      </c>
      <c r="D85" s="53">
        <f t="shared" si="0"/>
        <v>395.58005485440003</v>
      </c>
      <c r="E85" s="4"/>
      <c r="F85" s="4"/>
    </row>
    <row r="86" spans="2:6" ht="14" customHeight="1" x14ac:dyDescent="0.35">
      <c r="B86" s="51" t="s">
        <v>73</v>
      </c>
      <c r="C86" s="52">
        <v>297063.63</v>
      </c>
      <c r="D86" s="53">
        <f t="shared" si="0"/>
        <v>74993.903514223202</v>
      </c>
      <c r="E86" s="4"/>
      <c r="F86" s="4"/>
    </row>
    <row r="87" spans="2:6" ht="14" customHeight="1" x14ac:dyDescent="0.35">
      <c r="B87" s="51" t="s">
        <v>74</v>
      </c>
      <c r="C87" s="52">
        <v>0</v>
      </c>
      <c r="D87" s="53">
        <f t="shared" si="0"/>
        <v>0</v>
      </c>
      <c r="E87" s="4"/>
      <c r="F87" s="4"/>
    </row>
    <row r="88" spans="2:6" ht="14" customHeight="1" x14ac:dyDescent="0.35">
      <c r="B88" s="51" t="s">
        <v>75</v>
      </c>
      <c r="C88" s="52">
        <v>126630.21</v>
      </c>
      <c r="D88" s="53">
        <f t="shared" si="0"/>
        <v>31967.877557834403</v>
      </c>
      <c r="E88" s="4"/>
      <c r="F88" s="4"/>
    </row>
    <row r="89" spans="2:6" ht="14" customHeight="1" x14ac:dyDescent="0.35">
      <c r="B89" s="51" t="s">
        <v>76</v>
      </c>
      <c r="C89" s="52">
        <v>0</v>
      </c>
      <c r="D89" s="53">
        <f t="shared" si="0"/>
        <v>0</v>
      </c>
      <c r="E89" s="4"/>
      <c r="F89" s="4"/>
    </row>
    <row r="90" spans="2:6" ht="14" customHeight="1" x14ac:dyDescent="0.35">
      <c r="B90" s="50" t="s">
        <v>77</v>
      </c>
      <c r="C90" s="67">
        <v>0</v>
      </c>
      <c r="D90" s="54"/>
      <c r="E90" s="4"/>
      <c r="F90" s="4"/>
    </row>
    <row r="91" spans="2:6" ht="14" customHeight="1" x14ac:dyDescent="0.35">
      <c r="B91" s="51" t="s">
        <v>78</v>
      </c>
      <c r="C91" s="55">
        <v>0</v>
      </c>
      <c r="D91" s="53">
        <f t="shared" si="0"/>
        <v>0</v>
      </c>
      <c r="E91" s="4"/>
      <c r="F91" s="4"/>
    </row>
    <row r="92" spans="2:6" ht="14" customHeight="1" x14ac:dyDescent="0.35">
      <c r="B92" s="51" t="s">
        <v>79</v>
      </c>
      <c r="C92" s="55">
        <v>0</v>
      </c>
      <c r="D92" s="53">
        <f t="shared" si="0"/>
        <v>0</v>
      </c>
      <c r="E92" s="4"/>
      <c r="F92" s="4"/>
    </row>
    <row r="93" spans="2:6" ht="14" customHeight="1" x14ac:dyDescent="0.35">
      <c r="B93" s="51" t="s">
        <v>80</v>
      </c>
      <c r="C93" s="55">
        <v>0</v>
      </c>
      <c r="D93" s="53">
        <f t="shared" si="0"/>
        <v>0</v>
      </c>
      <c r="E93" s="4"/>
      <c r="F93" s="4"/>
    </row>
    <row r="94" spans="2:6" ht="14" customHeight="1" x14ac:dyDescent="0.35">
      <c r="B94" s="50" t="s">
        <v>81</v>
      </c>
      <c r="C94" s="67">
        <f>C96</f>
        <v>0</v>
      </c>
      <c r="D94" s="54"/>
      <c r="E94" s="4"/>
      <c r="F94" s="4"/>
    </row>
    <row r="95" spans="2:6" ht="14" customHeight="1" x14ac:dyDescent="0.35">
      <c r="B95" s="51" t="s">
        <v>82</v>
      </c>
      <c r="C95" s="55">
        <v>0</v>
      </c>
      <c r="D95" s="53">
        <f t="shared" si="0"/>
        <v>0</v>
      </c>
      <c r="E95" s="4"/>
      <c r="F95" s="4"/>
    </row>
    <row r="96" spans="2:6" ht="14" customHeight="1" x14ac:dyDescent="0.35">
      <c r="B96" s="51" t="s">
        <v>83</v>
      </c>
      <c r="C96" s="55">
        <v>0</v>
      </c>
      <c r="D96" s="53">
        <f t="shared" si="0"/>
        <v>0</v>
      </c>
      <c r="E96" s="4"/>
      <c r="F96" s="4"/>
    </row>
    <row r="97" spans="2:6" ht="14" customHeight="1" x14ac:dyDescent="0.35">
      <c r="B97" s="50" t="s">
        <v>84</v>
      </c>
      <c r="C97" s="66">
        <f>SUM(C98:C112)</f>
        <v>50347.100000000006</v>
      </c>
      <c r="D97" s="54"/>
      <c r="E97" s="4"/>
      <c r="F97" s="4"/>
    </row>
    <row r="98" spans="2:6" ht="14" customHeight="1" x14ac:dyDescent="0.35">
      <c r="B98" s="51" t="s">
        <v>85</v>
      </c>
      <c r="C98" s="52">
        <v>28000</v>
      </c>
      <c r="D98" s="53">
        <f t="shared" si="0"/>
        <v>7068.6179199999997</v>
      </c>
      <c r="E98" s="4"/>
      <c r="F98" s="4"/>
    </row>
    <row r="99" spans="2:6" ht="14" customHeight="1" x14ac:dyDescent="0.35">
      <c r="B99" s="51" t="s">
        <v>86</v>
      </c>
      <c r="C99" s="52">
        <v>1873.31</v>
      </c>
      <c r="D99" s="53">
        <f t="shared" si="0"/>
        <v>472.91830841839999</v>
      </c>
      <c r="E99" s="4"/>
      <c r="F99" s="4"/>
    </row>
    <row r="100" spans="2:6" ht="14" customHeight="1" x14ac:dyDescent="0.35">
      <c r="B100" s="51" t="s">
        <v>87</v>
      </c>
      <c r="C100" s="52">
        <v>2239.38</v>
      </c>
      <c r="D100" s="53">
        <f t="shared" si="0"/>
        <v>565.33291420320006</v>
      </c>
      <c r="E100" s="4"/>
      <c r="F100" s="4"/>
    </row>
    <row r="101" spans="2:6" ht="14" customHeight="1" x14ac:dyDescent="0.35">
      <c r="B101" s="51" t="s">
        <v>88</v>
      </c>
      <c r="C101" s="52">
        <v>0</v>
      </c>
      <c r="D101" s="53">
        <f t="shared" si="0"/>
        <v>0</v>
      </c>
      <c r="E101" s="4"/>
      <c r="F101" s="4"/>
    </row>
    <row r="102" spans="2:6" ht="14" customHeight="1" x14ac:dyDescent="0.35">
      <c r="B102" s="51" t="s">
        <v>89</v>
      </c>
      <c r="C102" s="52">
        <v>0</v>
      </c>
      <c r="D102" s="53">
        <f t="shared" si="0"/>
        <v>0</v>
      </c>
      <c r="E102" s="4"/>
      <c r="F102" s="4"/>
    </row>
    <row r="103" spans="2:6" ht="14" customHeight="1" x14ac:dyDescent="0.35">
      <c r="B103" s="51" t="s">
        <v>90</v>
      </c>
      <c r="C103" s="52">
        <v>0</v>
      </c>
      <c r="D103" s="53">
        <f t="shared" si="0"/>
        <v>0</v>
      </c>
      <c r="E103" s="4"/>
      <c r="F103" s="4"/>
    </row>
    <row r="104" spans="2:6" ht="14" customHeight="1" x14ac:dyDescent="0.35">
      <c r="B104" s="51" t="s">
        <v>91</v>
      </c>
      <c r="C104" s="52">
        <v>0</v>
      </c>
      <c r="D104" s="53">
        <f t="shared" si="0"/>
        <v>0</v>
      </c>
      <c r="E104" s="4"/>
      <c r="F104" s="4"/>
    </row>
    <row r="105" spans="2:6" ht="14" customHeight="1" x14ac:dyDescent="0.35">
      <c r="B105" s="51" t="s">
        <v>92</v>
      </c>
      <c r="C105" s="52">
        <v>0</v>
      </c>
      <c r="D105" s="53">
        <f t="shared" si="0"/>
        <v>0</v>
      </c>
      <c r="E105" s="4"/>
      <c r="F105" s="4"/>
    </row>
    <row r="106" spans="2:6" ht="14" customHeight="1" x14ac:dyDescent="0.35">
      <c r="B106" s="51" t="s">
        <v>93</v>
      </c>
      <c r="C106" s="52">
        <v>3408.5</v>
      </c>
      <c r="D106" s="53">
        <f t="shared" si="0"/>
        <v>860.47800644000006</v>
      </c>
      <c r="E106" s="4"/>
      <c r="F106" s="4"/>
    </row>
    <row r="107" spans="2:6" ht="14" customHeight="1" x14ac:dyDescent="0.35">
      <c r="B107" s="51" t="s">
        <v>94</v>
      </c>
      <c r="C107" s="52">
        <v>0</v>
      </c>
      <c r="D107" s="53">
        <f t="shared" si="0"/>
        <v>0</v>
      </c>
      <c r="E107" s="4"/>
      <c r="F107" s="4"/>
    </row>
    <row r="108" spans="2:6" ht="14" customHeight="1" x14ac:dyDescent="0.35">
      <c r="B108" s="51" t="s">
        <v>95</v>
      </c>
      <c r="C108" s="52">
        <v>0</v>
      </c>
      <c r="D108" s="53">
        <f t="shared" si="0"/>
        <v>0</v>
      </c>
      <c r="E108" s="4"/>
      <c r="F108" s="4"/>
    </row>
    <row r="109" spans="2:6" ht="14" customHeight="1" x14ac:dyDescent="0.35">
      <c r="B109" s="51" t="s">
        <v>96</v>
      </c>
      <c r="C109" s="52">
        <v>0</v>
      </c>
      <c r="D109" s="53">
        <f t="shared" si="0"/>
        <v>0</v>
      </c>
      <c r="E109" s="4"/>
      <c r="F109" s="4"/>
    </row>
    <row r="110" spans="2:6" ht="14" customHeight="1" x14ac:dyDescent="0.35">
      <c r="B110" s="51" t="s">
        <v>97</v>
      </c>
      <c r="C110" s="52">
        <v>14825.91</v>
      </c>
      <c r="D110" s="53">
        <f t="shared" ref="D110:D122" si="1">C110*$D$43</f>
        <v>3742.8104680823999</v>
      </c>
      <c r="E110" s="4"/>
      <c r="F110" s="4"/>
    </row>
    <row r="111" spans="2:6" ht="14" customHeight="1" x14ac:dyDescent="0.35">
      <c r="B111" s="51" t="s">
        <v>98</v>
      </c>
      <c r="C111" s="52">
        <v>0</v>
      </c>
      <c r="D111" s="53">
        <f t="shared" si="1"/>
        <v>0</v>
      </c>
      <c r="E111" s="4"/>
      <c r="F111" s="4"/>
    </row>
    <row r="112" spans="2:6" ht="14" customHeight="1" x14ac:dyDescent="0.35">
      <c r="B112" s="51" t="s">
        <v>99</v>
      </c>
      <c r="C112" s="52">
        <v>0</v>
      </c>
      <c r="D112" s="53">
        <f t="shared" si="1"/>
        <v>0</v>
      </c>
      <c r="E112" s="4"/>
      <c r="F112" s="4"/>
    </row>
    <row r="113" spans="2:6" ht="14" customHeight="1" x14ac:dyDescent="0.35">
      <c r="B113" s="50" t="s">
        <v>100</v>
      </c>
      <c r="C113" s="67">
        <f>SUM(C114:C116)</f>
        <v>245.85</v>
      </c>
      <c r="D113" s="54"/>
      <c r="E113" s="4"/>
      <c r="F113" s="4"/>
    </row>
    <row r="114" spans="2:6" ht="14" customHeight="1" x14ac:dyDescent="0.35">
      <c r="B114" s="51" t="s">
        <v>101</v>
      </c>
      <c r="C114" s="55">
        <v>0</v>
      </c>
      <c r="D114" s="53">
        <f t="shared" si="1"/>
        <v>0</v>
      </c>
      <c r="E114" s="4"/>
      <c r="F114" s="4"/>
    </row>
    <row r="115" spans="2:6" ht="14" customHeight="1" x14ac:dyDescent="0.35">
      <c r="B115" s="51" t="s">
        <v>102</v>
      </c>
      <c r="C115" s="55">
        <v>245.85</v>
      </c>
      <c r="D115" s="53">
        <f t="shared" si="1"/>
        <v>62.064989844000003</v>
      </c>
      <c r="E115" s="4"/>
      <c r="F115" s="4"/>
    </row>
    <row r="116" spans="2:6" ht="14" customHeight="1" x14ac:dyDescent="0.35">
      <c r="B116" s="51" t="s">
        <v>103</v>
      </c>
      <c r="C116" s="55">
        <v>0</v>
      </c>
      <c r="D116" s="53">
        <f t="shared" si="1"/>
        <v>0</v>
      </c>
      <c r="E116" s="4"/>
      <c r="F116" s="4"/>
    </row>
    <row r="117" spans="2:6" ht="14" customHeight="1" x14ac:dyDescent="0.35">
      <c r="B117" s="50" t="s">
        <v>104</v>
      </c>
      <c r="C117" s="67">
        <v>0</v>
      </c>
      <c r="D117" s="54"/>
      <c r="E117" s="4"/>
      <c r="F117" s="4"/>
    </row>
    <row r="118" spans="2:6" ht="14" customHeight="1" x14ac:dyDescent="0.35">
      <c r="B118" s="51" t="s">
        <v>105</v>
      </c>
      <c r="C118" s="55">
        <v>0</v>
      </c>
      <c r="D118" s="53">
        <f t="shared" si="1"/>
        <v>0</v>
      </c>
      <c r="E118" s="4"/>
      <c r="F118" s="4"/>
    </row>
    <row r="119" spans="2:6" ht="14" customHeight="1" x14ac:dyDescent="0.35">
      <c r="B119" s="50" t="s">
        <v>106</v>
      </c>
      <c r="C119" s="67">
        <v>0</v>
      </c>
      <c r="D119" s="54"/>
      <c r="E119" s="4"/>
      <c r="F119" s="4"/>
    </row>
    <row r="120" spans="2:6" ht="14" customHeight="1" x14ac:dyDescent="0.35">
      <c r="B120" s="51" t="s">
        <v>107</v>
      </c>
      <c r="C120" s="55">
        <v>0</v>
      </c>
      <c r="D120" s="53">
        <f t="shared" si="1"/>
        <v>0</v>
      </c>
      <c r="E120" s="4"/>
      <c r="F120" s="4"/>
    </row>
    <row r="121" spans="2:6" ht="14" customHeight="1" x14ac:dyDescent="0.35">
      <c r="B121" s="50" t="s">
        <v>108</v>
      </c>
      <c r="C121" s="67">
        <f>C122</f>
        <v>0</v>
      </c>
      <c r="D121" s="54"/>
      <c r="E121" s="4"/>
      <c r="F121" s="4"/>
    </row>
    <row r="122" spans="2:6" ht="14" customHeight="1" x14ac:dyDescent="0.35">
      <c r="B122" s="51" t="s">
        <v>108</v>
      </c>
      <c r="C122" s="55">
        <v>0</v>
      </c>
      <c r="D122" s="53">
        <f t="shared" si="1"/>
        <v>0</v>
      </c>
      <c r="E122" s="4"/>
      <c r="F122" s="4"/>
    </row>
    <row r="123" spans="2:6" ht="14" customHeight="1" x14ac:dyDescent="0.35">
      <c r="B123" s="58"/>
      <c r="C123" s="58"/>
      <c r="D123" s="59"/>
      <c r="E123" s="4"/>
      <c r="F123" s="4"/>
    </row>
    <row r="124" spans="2:6" ht="14" customHeight="1" x14ac:dyDescent="0.35">
      <c r="B124" s="60" t="s">
        <v>109</v>
      </c>
      <c r="C124" s="68">
        <f>C121+C117+C113+C97+C94+C90+C66+C64+C44</f>
        <v>2125536.96</v>
      </c>
      <c r="D124" s="68">
        <f>SUM(D44:D123)-0.01</f>
        <v>536593.15589565423</v>
      </c>
    </row>
    <row r="125" spans="2:6" ht="14" customHeight="1" x14ac:dyDescent="0.35">
      <c r="B125"/>
      <c r="C125"/>
      <c r="D125" s="56"/>
    </row>
  </sheetData>
  <mergeCells count="8">
    <mergeCell ref="B42:C43"/>
    <mergeCell ref="D35:E35"/>
    <mergeCell ref="D36:E36"/>
    <mergeCell ref="B2:E2"/>
    <mergeCell ref="B4:E4"/>
    <mergeCell ref="C15:D15"/>
    <mergeCell ref="C16:D16"/>
    <mergeCell ref="C19:D1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8" fitToHeight="2" orientation="portrait" r:id="rId1"/>
  <headerFooter>
    <oddFooter>&amp;C&amp;G&amp;R&amp;P/&amp;N</oddFooter>
  </headerFooter>
  <rowBreaks count="1" manualBreakCount="1">
    <brk id="38" max="16383" man="1"/>
  </rowBreaks>
  <ignoredErrors>
    <ignoredError sqref="C44 C66 C113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2024-02-21T12:36:59Z</cp:lastPrinted>
  <dcterms:created xsi:type="dcterms:W3CDTF">2023-07-18T13:53:25Z</dcterms:created>
  <dcterms:modified xsi:type="dcterms:W3CDTF">2025-01-20T17:22:38Z</dcterms:modified>
</cp:coreProperties>
</file>