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\Pasta Provisória\CRER\"/>
    </mc:Choice>
  </mc:AlternateContent>
  <xr:revisionPtr revIDLastSave="0" documentId="13_ncr:1_{5D18077D-9F0F-4E6F-875F-D24DE3DFB8E3}" xr6:coauthVersionLast="47" xr6:coauthVersionMax="47" xr10:uidLastSave="{00000000-0000-0000-0000-000000000000}"/>
  <bookViews>
    <workbookView xWindow="-19320" yWindow="-120" windowWidth="19440" windowHeight="15000" xr2:uid="{2BD9E47E-F4BA-4F69-94E0-A0053CA3D40D}"/>
  </bookViews>
  <sheets>
    <sheet name="CRER" sheetId="2" r:id="rId1"/>
  </sheets>
  <definedNames>
    <definedName name="_xlnm.Print_Area" localSheetId="0">CRER!$B$1:$G$126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2" i="2" l="1"/>
  <c r="D120" i="2"/>
  <c r="D118" i="2"/>
  <c r="D114" i="2"/>
  <c r="D98" i="2"/>
  <c r="D95" i="2"/>
  <c r="D91" i="2"/>
  <c r="D65" i="2"/>
  <c r="D63" i="2"/>
  <c r="D43" i="2"/>
  <c r="C125" i="2"/>
  <c r="C122" i="2"/>
  <c r="C120" i="2"/>
  <c r="C118" i="2"/>
  <c r="C114" i="2"/>
  <c r="C98" i="2"/>
  <c r="C95" i="2"/>
  <c r="C91" i="2"/>
  <c r="C65" i="2"/>
  <c r="C63" i="2"/>
  <c r="C43" i="2"/>
  <c r="D125" i="2" l="1"/>
  <c r="D24" i="2" l="1"/>
  <c r="D23" i="2"/>
  <c r="D22" i="2"/>
  <c r="D21" i="2"/>
  <c r="D25" i="2" s="1"/>
  <c r="C25" i="2" l="1"/>
</calcChain>
</file>

<file path=xl/sharedStrings.xml><?xml version="1.0" encoding="utf-8"?>
<sst xmlns="http://schemas.openxmlformats.org/spreadsheetml/2006/main" count="126" uniqueCount="121">
  <si>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</si>
  <si>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</si>
  <si>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</si>
  <si>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</si>
  <si>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</si>
  <si>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</si>
  <si>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</si>
  <si>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</si>
  <si>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>05.029.600/0001-04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</si>
  <si>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</si>
  <si>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</si>
  <si>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</si>
  <si>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</si>
  <si>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</si>
  <si>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</si>
  <si>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</si>
  <si>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CRER</t>
  </si>
  <si>
    <t>RUBRICA</t>
  </si>
  <si>
    <t>VALOR TOTAL</t>
  </si>
  <si>
    <t>PESSOAL E ENCARGOS</t>
  </si>
  <si>
    <t>CUSTEIO</t>
  </si>
  <si>
    <t>SERVIÇOS</t>
  </si>
  <si>
    <t>INVESTIMENTO</t>
  </si>
  <si>
    <t>Gerência Corporativa Contábil e Financeira</t>
  </si>
  <si>
    <t>Superintendencia Executiva</t>
  </si>
  <si>
    <t>.</t>
  </si>
  <si>
    <t>RATEIO</t>
  </si>
  <si>
    <t>123/2011 - 13º Aditvo</t>
  </si>
  <si>
    <t>AGIR CORPORATIVO</t>
  </si>
  <si>
    <t>RATEIO DESPESAS</t>
  </si>
  <si>
    <t>Detalhamento das Despesas</t>
  </si>
  <si>
    <t>DESPESAS COM PESSOAL</t>
  </si>
  <si>
    <t xml:space="preserve">ORDENADOS E SALARIOS - </t>
  </si>
  <si>
    <t>13º SALÁRIO - AGIR</t>
  </si>
  <si>
    <t>FÉRIAS - AGIR</t>
  </si>
  <si>
    <t xml:space="preserve">INDENIZACÃO E AVISO </t>
  </si>
  <si>
    <t xml:space="preserve">ASSISTÊNCIA MÉDICA </t>
  </si>
  <si>
    <t>VALE TRANSPORTE - AGIR</t>
  </si>
  <si>
    <t>AUXÍLIO CRECHE - AGIR</t>
  </si>
  <si>
    <t>HORAS EXTRAS - AGIR</t>
  </si>
  <si>
    <t>GRATIFICACOES - AGIR</t>
  </si>
  <si>
    <t>ANUENIO/TRIENIO/QUINQUENI</t>
  </si>
  <si>
    <t>ADICIONAL NOTURNO - AGIR</t>
  </si>
  <si>
    <t>JOVEM APRENDIZ - AGIR</t>
  </si>
  <si>
    <t>VERBAS RESCISORIAS AGIR</t>
  </si>
  <si>
    <t xml:space="preserve">OUTRAS DESPESAS COM </t>
  </si>
  <si>
    <t xml:space="preserve">CUMPRIMENTO DE SENTENÇA </t>
  </si>
  <si>
    <t xml:space="preserve">PROGRAMA GINASTICA </t>
  </si>
  <si>
    <t xml:space="preserve">AJUDA DE CUSTO/HOME </t>
  </si>
  <si>
    <t>ADICIONAL DE RENUMERAÇÃO COMPENSATORIA</t>
  </si>
  <si>
    <t xml:space="preserve">CONTIGENCIAS </t>
  </si>
  <si>
    <t xml:space="preserve">ENCARGOS TRABALHISTAS E </t>
  </si>
  <si>
    <t xml:space="preserve">CONTRIBUICOES AO FGTS - </t>
  </si>
  <si>
    <t xml:space="preserve">DESPESAS COM SERVICOS </t>
  </si>
  <si>
    <t>SERVIÇOS DE MANUTENCAO PREDIAL</t>
  </si>
  <si>
    <t>SERVIÇOS DE MANUTENCAO  EQUIPAMENTOS</t>
  </si>
  <si>
    <t xml:space="preserve">SERVICOS DE FOTOCOPIAS </t>
  </si>
  <si>
    <t xml:space="preserve">SERV. SUPORTE SOFTWARE </t>
  </si>
  <si>
    <t>SERVIÇOS DE MANUTENCAO ELETRO ELETRON</t>
  </si>
  <si>
    <t xml:space="preserve">SERV. MANUTENCAO  AR </t>
  </si>
  <si>
    <t>REPARO DE ALVENARIA AGIR</t>
  </si>
  <si>
    <t xml:space="preserve">SERV. MONITORAMENTO </t>
  </si>
  <si>
    <t xml:space="preserve">SERVICO CONFECCAO DE </t>
  </si>
  <si>
    <t>SERVICO DE BUFFET AGIR</t>
  </si>
  <si>
    <t xml:space="preserve">SERVICO DE COMUNICACAO </t>
  </si>
  <si>
    <t xml:space="preserve">SERVICO DE CORREIOS E </t>
  </si>
  <si>
    <t xml:space="preserve">SERVICO DE HIGIENIZAÇÃO E </t>
  </si>
  <si>
    <t xml:space="preserve">SERV. DE REPRODUÇÃO </t>
  </si>
  <si>
    <t xml:space="preserve">SERVICO DE LOCACAO E </t>
  </si>
  <si>
    <t>SERVIÇO DE CLIPAGEM - AGIR</t>
  </si>
  <si>
    <t>SERV. SOFTWARE AGIR</t>
  </si>
  <si>
    <t xml:space="preserve">SERV. TECNICOS DE ELAB. DE </t>
  </si>
  <si>
    <t xml:space="preserve">SERV. ASSESSORIA </t>
  </si>
  <si>
    <t>SERV. CONSULTORIA - AGIR</t>
  </si>
  <si>
    <t xml:space="preserve">SERV. CURSOS E </t>
  </si>
  <si>
    <t xml:space="preserve">HONORARIOS JURIDICOS - </t>
  </si>
  <si>
    <t xml:space="preserve">SERV. DE INFRAESTRUTURA </t>
  </si>
  <si>
    <t>MATERIAIS E MEDICAMENTOS</t>
  </si>
  <si>
    <t xml:space="preserve">MATERIAIS PRODUTOS </t>
  </si>
  <si>
    <t>NUTRICAO E DIETETICA AGIR</t>
  </si>
  <si>
    <t xml:space="preserve">MOVEIS / UTENSILIOS - </t>
  </si>
  <si>
    <t>DESPESAS DIVERSAS</t>
  </si>
  <si>
    <t xml:space="preserve">IMPRESSOS E MATERIAIS DE </t>
  </si>
  <si>
    <t xml:space="preserve">GENEROS ALIMENTICIOS - </t>
  </si>
  <si>
    <t>DESPESAS GERAIS</t>
  </si>
  <si>
    <t>ALUGUÉIS - AGIR</t>
  </si>
  <si>
    <t>TELEFONIA FIXA AGIR</t>
  </si>
  <si>
    <t xml:space="preserve">SERV. ANUNCIOS E </t>
  </si>
  <si>
    <t>PRÊMIOS E SEGUROS - AGIR</t>
  </si>
  <si>
    <t>HOSPEDAGEM - AGIR</t>
  </si>
  <si>
    <t>DIARIAS - AGIR</t>
  </si>
  <si>
    <t>PASSAGENS - AGIR</t>
  </si>
  <si>
    <t>TELEFONE MOVEL (CELULAR)</t>
  </si>
  <si>
    <t>PROVEDOR/INTERNET AGIR</t>
  </si>
  <si>
    <t>ENERGIA ELÉTRICA AGIR</t>
  </si>
  <si>
    <t xml:space="preserve">PERDAS COM BAIXA DE </t>
  </si>
  <si>
    <t>CARTÓRIO E TAXAS- AGIR</t>
  </si>
  <si>
    <t>TAXAS CONDOMINIOS AGIR</t>
  </si>
  <si>
    <t>IPTU- AGIR</t>
  </si>
  <si>
    <t>CURSOS E TREINAMENTOS</t>
  </si>
  <si>
    <t>DESPESAS FINANCEIRAS</t>
  </si>
  <si>
    <t xml:space="preserve">JUROS E CORRECÃO </t>
  </si>
  <si>
    <t xml:space="preserve">TAXAS E DESPESAS </t>
  </si>
  <si>
    <t>OUTROS ACRESCIMOS- AGIR</t>
  </si>
  <si>
    <t>DESPESAS TRIBUTARIAS</t>
  </si>
  <si>
    <t xml:space="preserve">IMPOSTOS TAXAS DIVERSAS E </t>
  </si>
  <si>
    <t>PERDAS ATIVO IMOBILIZADO</t>
  </si>
  <si>
    <t xml:space="preserve">PERDAS COM BAIXA ATIVO </t>
  </si>
  <si>
    <t xml:space="preserve">DESPESA C/EXECUÇÃO DO </t>
  </si>
  <si>
    <t>TOTAL</t>
  </si>
  <si>
    <t>SANTILLO - CRER</t>
  </si>
  <si>
    <t>CENTRO ESTADUAL DE REABILITAÇÃO E READAPTAÇÃO DR. HENRIQUE</t>
  </si>
  <si>
    <t>1) Nota Explicativa: A base de cálculo do percentual utilizado para rateio das despesas totais da AGIR é de 100% dos contratos de Gestão SES/GO.</t>
  </si>
  <si>
    <t>MARÇO/2024</t>
  </si>
  <si>
    <t xml:space="preserve">SERVICOS DE AUDITORIA </t>
  </si>
  <si>
    <t xml:space="preserve">MANUTENÇÃO PREVENTIVA </t>
  </si>
  <si>
    <t>Março/2024</t>
  </si>
  <si>
    <t>28/03/2023 a 27/03/2024</t>
  </si>
  <si>
    <t>Despesa administrativa quando OSS e unidade gerida se situar em localidades diversas</t>
  </si>
  <si>
    <t>Metodologia de Avaliação da Transparência dos Contratos de Gestão da SES - CGE/TCE- 3ª Edição (2023)
Item  3.11.7 Despesa administrativa quando OSS e unidade gerida se situar em localidades diversas (Item 12.1.v da Minuta Padrão do Contrato de Gestão – PGE)</t>
  </si>
  <si>
    <t>Goiânia, 04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</si>
</sst>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 tint="0.249977111117893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164" fontId="15" fillId="0" borderId="7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vertical="center" wrapText="1"/>
    </xf>
    <xf numFmtId="164" fontId="15" fillId="0" borderId="8" xfId="1" applyNumberFormat="1" applyFont="1" applyBorder="1" applyAlignment="1" applyProtection="1">
      <alignment vertical="center"/>
      <protection hidden="1"/>
    </xf>
    <xf numFmtId="164" fontId="15" fillId="0" borderId="9" xfId="1" applyNumberFormat="1" applyFont="1" applyBorder="1" applyAlignment="1" applyProtection="1">
      <alignment vertical="center"/>
      <protection hidden="1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9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166" fontId="3" fillId="0" borderId="0" xfId="0" applyNumberFormat="1" applyFont="1" applyAlignment="1">
      <alignment horizontal="left" vertical="top"/>
    </xf>
    <xf numFmtId="0" fontId="15" fillId="0" borderId="0" xfId="0" applyFont="1"/>
    <xf numFmtId="0" fontId="5" fillId="0" borderId="0" xfId="0" applyFont="1"/>
    <xf numFmtId="0" fontId="3" fillId="0" borderId="11" xfId="0" applyFont="1" applyBorder="1" applyAlignment="1">
      <alignment horizontal="center" vertical="top"/>
    </xf>
    <xf numFmtId="0" fontId="9" fillId="2" borderId="0" xfId="0" applyFont="1" applyFill="1" applyAlignment="1" applyProtection="1">
      <alignment vertical="center"/>
      <protection hidden="1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0" fontId="20" fillId="5" borderId="1" xfId="0" applyFont="1" applyFill="1" applyBorder="1" applyAlignment="1">
      <alignment horizontal="center"/>
    </xf>
    <xf numFmtId="10" fontId="20" fillId="5" borderId="8" xfId="4" applyNumberFormat="1" applyFont="1" applyFill="1" applyBorder="1" applyAlignment="1">
      <alignment horizontal="center"/>
    </xf>
    <xf numFmtId="0" fontId="21" fillId="6" borderId="3" xfId="0" applyFont="1" applyFill="1" applyBorder="1" applyAlignment="1">
      <alignment horizontal="left" wrapText="1"/>
    </xf>
    <xf numFmtId="0" fontId="23" fillId="6" borderId="3" xfId="0" applyFont="1" applyFill="1" applyBorder="1" applyAlignment="1">
      <alignment horizontal="left" wrapText="1"/>
    </xf>
    <xf numFmtId="4" fontId="23" fillId="6" borderId="3" xfId="5" applyNumberFormat="1" applyFont="1" applyFill="1" applyBorder="1" applyAlignment="1">
      <alignment horizontal="right" wrapText="1"/>
    </xf>
    <xf numFmtId="4" fontId="0" fillId="0" borderId="3" xfId="3" applyNumberFormat="1" applyFont="1" applyBorder="1" applyAlignment="1"/>
    <xf numFmtId="0" fontId="0" fillId="0" borderId="3" xfId="0" applyBorder="1"/>
    <xf numFmtId="4" fontId="0" fillId="0" borderId="3" xfId="0" applyNumberFormat="1" applyBorder="1"/>
    <xf numFmtId="0" fontId="20" fillId="0" borderId="3" xfId="0" applyFont="1" applyBorder="1"/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44" fontId="15" fillId="0" borderId="12" xfId="0" applyNumberFormat="1" applyFont="1" applyBorder="1" applyAlignment="1">
      <alignment vertical="center"/>
    </xf>
    <xf numFmtId="164" fontId="15" fillId="0" borderId="0" xfId="0" applyNumberFormat="1" applyFont="1" applyAlignment="1">
      <alignment vertical="center"/>
    </xf>
    <xf numFmtId="4" fontId="21" fillId="7" borderId="3" xfId="5" applyNumberFormat="1" applyFont="1" applyFill="1" applyBorder="1" applyAlignment="1">
      <alignment horizontal="right" wrapText="1"/>
    </xf>
    <xf numFmtId="4" fontId="21" fillId="7" borderId="3" xfId="0" applyNumberFormat="1" applyFont="1" applyFill="1" applyBorder="1" applyAlignment="1">
      <alignment horizontal="right" wrapText="1"/>
    </xf>
    <xf numFmtId="4" fontId="20" fillId="0" borderId="3" xfId="0" applyNumberFormat="1" applyFont="1" applyBorder="1"/>
    <xf numFmtId="4" fontId="3" fillId="0" borderId="0" xfId="0" applyNumberFormat="1" applyFont="1" applyAlignment="1">
      <alignment vertical="center"/>
    </xf>
    <xf numFmtId="164" fontId="0" fillId="0" borderId="0" xfId="0" applyNumberFormat="1"/>
    <xf numFmtId="49" fontId="14" fillId="4" borderId="3" xfId="0" applyNumberFormat="1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left"/>
      <protection locked="0"/>
    </xf>
    <xf numFmtId="0" fontId="20" fillId="5" borderId="3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  <xf numFmtId="166" fontId="6" fillId="0" borderId="0" xfId="0" applyNumberFormat="1" applyFont="1" applyAlignment="1">
      <alignment horizontal="left" vertical="top"/>
    </xf>
  </cellXfs>
  <cellStyles count="7">
    <cellStyle name="Moeda" xfId="3" builtinId="4"/>
    <cellStyle name="Normal" xfId="0" builtinId="0"/>
    <cellStyle name="Normal 6" xfId="5" xr:uid="{2BEA9AAA-4DD7-41A6-A5E9-F378FD3B47E3}"/>
    <cellStyle name="Normal_BPA OUTUBRO 2" xfId="2" xr:uid="{00C6F026-9ABD-4A72-8A75-C8E9D0B8F8BB}"/>
    <cellStyle name="Porcentagem" xfId="4" builtinId="5"/>
    <cellStyle name="Vírgula" xfId="1" builtinId="3"/>
    <cellStyle name="Vírgula 2" xfId="6" xr:uid="{98B088F5-2621-4779-BB29-FCC873908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331876</xdr:colOff>
      <xdr:row>0</xdr:row>
      <xdr:rowOff>247131</xdr:rowOff>
    </xdr:from>
    <xdr:to>
      <xdr:col>5</xdr:col>
      <xdr:colOff>769433</xdr:colOff>
      <xdr:row>0</xdr:row>
      <xdr:rowOff>1606550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A0569A6-09DA-4023-9AB9-0578F5506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376" y="247131"/>
          <a:ext cx="7895632" cy="1362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CC2B4-5824-4285-959C-8498238AFC8F}">
  <dimension ref="A1:H128"/>
  <sheetViews>
    <sheetView showGridLines="0" tabSelected="1" zoomScaleNormal="100" zoomScaleSheetLayoutView="100" workbookViewId="0">
      <selection activeCell="K24" sqref="K24"/>
    </sheetView>
  </sheetViews>
  <sheetFormatPr defaultColWidth="8.7265625" defaultRowHeight="14" x14ac:dyDescent="0.3"/>
  <cols>
    <col min="1" max="1" width="2.7265625" style="3" customWidth="1"/>
    <col min="2" max="2" width="50.81640625" style="1" customWidth="1"/>
    <col min="3" max="4" width="18.54296875" style="2" customWidth="1"/>
    <col min="5" max="6" width="18.54296875" style="3" customWidth="1"/>
    <col min="7" max="10" width="8.7265625" style="3"/>
    <col min="11" max="11" width="16.7265625" style="3" bestFit="1" customWidth="1"/>
    <col min="12" max="12" width="8.7265625" style="3"/>
    <col min="13" max="13" width="15" style="3" customWidth="1"/>
    <col min="14" max="14" width="8.7265625" style="3"/>
    <col min="15" max="15" width="19.26953125" style="3" customWidth="1"/>
    <col min="16" max="16384" width="8.7265625" style="3"/>
  </cols>
  <sheetData>
    <row r="1" spans="1:5" ht="145" customHeight="1" x14ac:dyDescent="0.3">
      <c r="A1" s="3" t="s">
        <v>25</v>
      </c>
    </row>
    <row r="2" spans="1:5" s="4" customFormat="1" ht="37" customHeight="1" x14ac:dyDescent="0.35">
      <c r="B2" s="72" t="s">
        <v>118</v>
      </c>
      <c r="C2" s="72"/>
      <c r="D2" s="72"/>
      <c r="E2" s="72"/>
    </row>
    <row r="3" spans="1:5" s="4" customFormat="1" ht="13.5" customHeight="1" x14ac:dyDescent="0.35">
      <c r="B3" s="5"/>
      <c r="C3" s="5"/>
      <c r="D3" s="5"/>
    </row>
    <row r="4" spans="1:5" s="4" customFormat="1" ht="60" customHeight="1" x14ac:dyDescent="0.35">
      <c r="B4" s="73" t="s">
        <v>119</v>
      </c>
      <c r="C4" s="73"/>
      <c r="D4" s="73"/>
      <c r="E4" s="73"/>
    </row>
    <row r="5" spans="1:5" s="4" customFormat="1" ht="17.149999999999999" customHeight="1" x14ac:dyDescent="0.35">
      <c r="B5" s="6" t="s">
        <v>0</v>
      </c>
      <c r="C5" s="6" t="s">
        <v>1</v>
      </c>
      <c r="D5" s="7"/>
    </row>
    <row r="6" spans="1:5" s="4" customFormat="1" ht="17.149999999999999" customHeight="1" x14ac:dyDescent="0.35">
      <c r="B6" s="8" t="s">
        <v>2</v>
      </c>
      <c r="C6" s="8" t="s">
        <v>3</v>
      </c>
      <c r="D6" s="9"/>
    </row>
    <row r="7" spans="1:5" s="4" customFormat="1" ht="17.149999999999999" customHeight="1" x14ac:dyDescent="0.35">
      <c r="B7" s="8" t="s">
        <v>4</v>
      </c>
      <c r="C7" s="8" t="s">
        <v>5</v>
      </c>
      <c r="D7" s="9"/>
    </row>
    <row r="8" spans="1:5" s="4" customFormat="1" ht="17.149999999999999" customHeight="1" x14ac:dyDescent="0.35">
      <c r="B8" s="10" t="s">
        <v>2</v>
      </c>
      <c r="C8" s="10" t="s">
        <v>6</v>
      </c>
      <c r="D8" s="9"/>
    </row>
    <row r="9" spans="1:5" s="4" customFormat="1" ht="17.149999999999999" customHeight="1" x14ac:dyDescent="0.3">
      <c r="B9" s="11" t="s">
        <v>7</v>
      </c>
      <c r="C9" s="44" t="s">
        <v>111</v>
      </c>
      <c r="D9" s="44"/>
      <c r="E9" s="44"/>
    </row>
    <row r="10" spans="1:5" s="4" customFormat="1" ht="17.149999999999999" customHeight="1" x14ac:dyDescent="0.3">
      <c r="B10" s="11"/>
      <c r="C10" s="44" t="s">
        <v>110</v>
      </c>
      <c r="D10" s="44"/>
      <c r="E10" s="44"/>
    </row>
    <row r="11" spans="1:5" s="4" customFormat="1" ht="17.149999999999999" customHeight="1" x14ac:dyDescent="0.35">
      <c r="B11" s="13" t="s">
        <v>2</v>
      </c>
      <c r="C11" s="12" t="s">
        <v>8</v>
      </c>
      <c r="D11" s="14"/>
    </row>
    <row r="12" spans="1:5" s="4" customFormat="1" ht="17.149999999999999" customHeight="1" x14ac:dyDescent="0.35">
      <c r="B12" s="10" t="s">
        <v>9</v>
      </c>
      <c r="C12" s="15" t="s">
        <v>27</v>
      </c>
      <c r="D12" s="16"/>
    </row>
    <row r="13" spans="1:5" s="4" customFormat="1" ht="17.149999999999999" customHeight="1" x14ac:dyDescent="0.35">
      <c r="B13" s="8" t="s">
        <v>10</v>
      </c>
      <c r="C13" s="68" t="s">
        <v>117</v>
      </c>
      <c r="D13" s="16"/>
    </row>
    <row r="14" spans="1:5" s="4" customFormat="1" ht="17.149999999999999" customHeight="1" x14ac:dyDescent="0.35">
      <c r="B14" s="15" t="s">
        <v>11</v>
      </c>
      <c r="C14" s="17">
        <v>16715495.35</v>
      </c>
      <c r="D14" s="16"/>
    </row>
    <row r="15" spans="1:5" s="4" customFormat="1" ht="25" customHeight="1" x14ac:dyDescent="0.35">
      <c r="C15" s="74"/>
      <c r="D15" s="74"/>
    </row>
    <row r="16" spans="1:5" s="4" customFormat="1" ht="25" customHeight="1" x14ac:dyDescent="0.35">
      <c r="B16" s="18" t="s">
        <v>12</v>
      </c>
      <c r="C16" s="74"/>
      <c r="D16" s="74"/>
    </row>
    <row r="17" spans="2:8" s="4" customFormat="1" ht="25" customHeight="1" x14ac:dyDescent="0.35">
      <c r="B17" s="19" t="s">
        <v>13</v>
      </c>
      <c r="C17" s="19" t="s">
        <v>14</v>
      </c>
      <c r="D17" s="20" t="s">
        <v>15</v>
      </c>
    </row>
    <row r="18" spans="2:8" s="4" customFormat="1" ht="25" customHeight="1" x14ac:dyDescent="0.35">
      <c r="B18" s="21" t="s">
        <v>16</v>
      </c>
      <c r="C18" s="67" t="s">
        <v>116</v>
      </c>
      <c r="D18" s="22">
        <v>0.25245064</v>
      </c>
    </row>
    <row r="19" spans="2:8" s="4" customFormat="1" ht="16.5" customHeight="1" x14ac:dyDescent="0.35">
      <c r="B19" s="23"/>
      <c r="C19" s="75"/>
      <c r="D19" s="75"/>
    </row>
    <row r="20" spans="2:8" s="4" customFormat="1" ht="25" customHeight="1" x14ac:dyDescent="0.35">
      <c r="B20" s="24" t="s">
        <v>17</v>
      </c>
      <c r="C20" s="25" t="s">
        <v>18</v>
      </c>
      <c r="D20" s="20" t="s">
        <v>26</v>
      </c>
      <c r="E20" s="60"/>
      <c r="F20" s="61"/>
    </row>
    <row r="21" spans="2:8" s="4" customFormat="1" ht="25" customHeight="1" x14ac:dyDescent="0.35">
      <c r="B21" s="26" t="s">
        <v>19</v>
      </c>
      <c r="C21" s="27">
        <v>1453395.84</v>
      </c>
      <c r="D21" s="28">
        <f>C21*D18</f>
        <v>366910.70998133766</v>
      </c>
      <c r="E21" s="60"/>
      <c r="F21" s="61"/>
    </row>
    <row r="22" spans="2:8" s="4" customFormat="1" ht="25" customHeight="1" x14ac:dyDescent="0.35">
      <c r="B22" s="29" t="s">
        <v>20</v>
      </c>
      <c r="C22" s="30">
        <v>70537.91</v>
      </c>
      <c r="D22" s="31">
        <f>C22*D18</f>
        <v>17807.340523762403</v>
      </c>
      <c r="E22" s="60"/>
      <c r="F22" s="61"/>
      <c r="G22" s="32"/>
    </row>
    <row r="23" spans="2:8" ht="25" customHeight="1" x14ac:dyDescent="0.3">
      <c r="B23" s="26" t="s">
        <v>21</v>
      </c>
      <c r="C23" s="27">
        <v>714069.9</v>
      </c>
      <c r="D23" s="27">
        <f>C23*D18</f>
        <v>180267.40325973602</v>
      </c>
      <c r="E23" s="60"/>
      <c r="F23" s="61"/>
    </row>
    <row r="24" spans="2:8" ht="25" customHeight="1" x14ac:dyDescent="0.3">
      <c r="B24" s="26" t="s">
        <v>22</v>
      </c>
      <c r="C24" s="33">
        <v>0</v>
      </c>
      <c r="D24" s="34">
        <f>C24*D18</f>
        <v>0</v>
      </c>
      <c r="E24" s="60"/>
      <c r="F24" s="61"/>
      <c r="G24" s="35"/>
      <c r="H24" s="35"/>
    </row>
    <row r="25" spans="2:8" ht="25" customHeight="1" x14ac:dyDescent="0.3">
      <c r="B25" s="36"/>
      <c r="C25" s="37">
        <f>SUM(C21:C24)</f>
        <v>2238003.65</v>
      </c>
      <c r="D25" s="37">
        <f>SUM(D21:D24)</f>
        <v>564985.45376483607</v>
      </c>
      <c r="E25" s="60"/>
      <c r="F25" s="61"/>
    </row>
    <row r="26" spans="2:8" ht="12" customHeight="1" x14ac:dyDescent="0.3">
      <c r="B26" s="38"/>
      <c r="C26" s="39"/>
      <c r="D26" s="39"/>
      <c r="E26" s="4"/>
      <c r="F26" s="4"/>
    </row>
    <row r="27" spans="2:8" ht="12" customHeight="1" x14ac:dyDescent="0.3">
      <c r="B27" s="38"/>
      <c r="C27" s="39"/>
      <c r="D27" s="39"/>
      <c r="E27" s="4"/>
      <c r="F27" s="4"/>
    </row>
    <row r="28" spans="2:8" ht="12" customHeight="1" x14ac:dyDescent="0.35">
      <c r="B28" s="57" t="s">
        <v>112</v>
      </c>
      <c r="C28"/>
      <c r="D28"/>
      <c r="E28"/>
      <c r="F28"/>
      <c r="G28"/>
      <c r="H28"/>
    </row>
    <row r="29" spans="2:8" ht="14.15" customHeight="1" x14ac:dyDescent="0.3">
      <c r="B29" s="59"/>
      <c r="C29" s="59"/>
      <c r="D29" s="59"/>
      <c r="E29" s="59"/>
      <c r="F29" s="59"/>
      <c r="G29" s="59"/>
    </row>
    <row r="30" spans="2:8" ht="14.15" customHeight="1" x14ac:dyDescent="0.3">
      <c r="B30" s="58"/>
      <c r="C30" s="58"/>
      <c r="D30" s="58"/>
      <c r="E30" s="58"/>
      <c r="F30" s="58"/>
      <c r="G30" s="58"/>
    </row>
    <row r="31" spans="2:8" ht="14.15" customHeight="1" x14ac:dyDescent="0.35">
      <c r="B31" s="76" t="s">
        <v>120</v>
      </c>
      <c r="C31" s="41"/>
      <c r="D31" s="42"/>
    </row>
    <row r="32" spans="2:8" ht="14.15" customHeight="1" x14ac:dyDescent="0.35">
      <c r="B32" s="40"/>
      <c r="C32" s="41"/>
      <c r="D32" s="42"/>
    </row>
    <row r="33" spans="2:6" ht="14.15" customHeight="1" x14ac:dyDescent="0.35">
      <c r="B33" s="40"/>
      <c r="C33" s="41"/>
      <c r="D33" s="42"/>
    </row>
    <row r="34" spans="2:6" ht="14.15" customHeight="1" x14ac:dyDescent="0.35">
      <c r="B34" s="40"/>
      <c r="C34" s="41"/>
      <c r="D34" s="42"/>
    </row>
    <row r="35" spans="2:6" ht="14.15" customHeight="1" x14ac:dyDescent="0.3">
      <c r="B35" s="3"/>
      <c r="C35" s="3"/>
      <c r="D35" s="70"/>
      <c r="E35" s="70"/>
    </row>
    <row r="36" spans="2:6" ht="20.149999999999999" customHeight="1" x14ac:dyDescent="0.3">
      <c r="B36" s="43" t="s">
        <v>23</v>
      </c>
      <c r="C36" s="3"/>
      <c r="D36" s="71" t="s">
        <v>24</v>
      </c>
      <c r="E36" s="71"/>
    </row>
    <row r="37" spans="2:6" ht="12.65" customHeight="1" x14ac:dyDescent="0.3">
      <c r="B37" s="38"/>
      <c r="C37" s="39"/>
      <c r="D37" s="39"/>
      <c r="E37" s="4"/>
      <c r="F37" s="4"/>
    </row>
    <row r="38" spans="2:6" ht="12.65" customHeight="1" x14ac:dyDescent="0.3">
      <c r="B38" s="38"/>
      <c r="C38" s="39"/>
      <c r="D38" s="39"/>
      <c r="E38" s="4"/>
      <c r="F38" s="4"/>
    </row>
    <row r="39" spans="2:6" ht="12.65" customHeight="1" x14ac:dyDescent="0.35">
      <c r="B39" s="45" t="s">
        <v>28</v>
      </c>
      <c r="C39" s="45"/>
      <c r="D39" s="45"/>
      <c r="E39" s="4"/>
      <c r="F39" s="4"/>
    </row>
    <row r="40" spans="2:6" ht="12.65" customHeight="1" x14ac:dyDescent="0.35">
      <c r="B40" s="45" t="s">
        <v>29</v>
      </c>
      <c r="C40" s="46" t="s">
        <v>16</v>
      </c>
      <c r="D40" s="47" t="s">
        <v>113</v>
      </c>
      <c r="E40" s="4"/>
      <c r="F40" s="4"/>
    </row>
    <row r="41" spans="2:6" ht="12.65" customHeight="1" x14ac:dyDescent="0.35">
      <c r="B41" s="69" t="s">
        <v>30</v>
      </c>
      <c r="C41" s="69"/>
      <c r="D41" s="48" t="s">
        <v>16</v>
      </c>
      <c r="E41" s="4"/>
      <c r="F41" s="4"/>
    </row>
    <row r="42" spans="2:6" ht="12.65" customHeight="1" x14ac:dyDescent="0.35">
      <c r="B42" s="69"/>
      <c r="C42" s="69"/>
      <c r="D42" s="49">
        <v>0.25245064</v>
      </c>
      <c r="E42" s="4"/>
      <c r="F42" s="4"/>
    </row>
    <row r="43" spans="2:6" ht="12.65" customHeight="1" x14ac:dyDescent="0.3">
      <c r="B43" s="50" t="s">
        <v>31</v>
      </c>
      <c r="C43" s="62">
        <f>SUM(C44:C62)</f>
        <v>1331090.6100000003</v>
      </c>
      <c r="D43" s="62">
        <f>SUM(D44:D62)</f>
        <v>336034.67639249039</v>
      </c>
      <c r="E43" s="4"/>
      <c r="F43" s="4"/>
    </row>
    <row r="44" spans="2:6" ht="14.15" customHeight="1" x14ac:dyDescent="0.35">
      <c r="B44" s="51" t="s">
        <v>32</v>
      </c>
      <c r="C44" s="52">
        <v>662826.43999999994</v>
      </c>
      <c r="D44" s="53">
        <v>167330.95898692159</v>
      </c>
      <c r="E44" s="4"/>
      <c r="F44" s="4"/>
    </row>
    <row r="45" spans="2:6" ht="14.15" customHeight="1" x14ac:dyDescent="0.35">
      <c r="B45" s="51" t="s">
        <v>33</v>
      </c>
      <c r="C45" s="52">
        <v>98061.52</v>
      </c>
      <c r="D45" s="53">
        <v>24755.693483372801</v>
      </c>
      <c r="E45" s="4"/>
      <c r="F45" s="4"/>
    </row>
    <row r="46" spans="2:6" ht="14.15" customHeight="1" x14ac:dyDescent="0.35">
      <c r="B46" s="51" t="s">
        <v>34</v>
      </c>
      <c r="C46" s="52">
        <v>138175.87</v>
      </c>
      <c r="D46" s="53">
        <v>34882.586814056798</v>
      </c>
      <c r="E46" s="4"/>
      <c r="F46" s="4"/>
    </row>
    <row r="47" spans="2:6" ht="14.15" customHeight="1" x14ac:dyDescent="0.35">
      <c r="B47" s="51" t="s">
        <v>35</v>
      </c>
      <c r="C47" s="52">
        <v>15660.78</v>
      </c>
      <c r="D47" s="53">
        <v>3953.5739338992003</v>
      </c>
      <c r="E47" s="4"/>
      <c r="F47" s="4"/>
    </row>
    <row r="48" spans="2:6" ht="14.15" customHeight="1" x14ac:dyDescent="0.35">
      <c r="B48" s="51" t="s">
        <v>36</v>
      </c>
      <c r="C48" s="52">
        <v>1096.02</v>
      </c>
      <c r="D48" s="53">
        <v>276.6909504528</v>
      </c>
      <c r="E48" s="4"/>
      <c r="F48" s="4"/>
    </row>
    <row r="49" spans="2:6" ht="14.15" customHeight="1" x14ac:dyDescent="0.35">
      <c r="B49" s="51" t="s">
        <v>37</v>
      </c>
      <c r="C49" s="52">
        <v>60.2</v>
      </c>
      <c r="D49" s="53">
        <v>15.197528528000001</v>
      </c>
      <c r="E49" s="4"/>
      <c r="F49" s="4"/>
    </row>
    <row r="50" spans="2:6" ht="14.15" customHeight="1" x14ac:dyDescent="0.35">
      <c r="B50" s="51" t="s">
        <v>38</v>
      </c>
      <c r="C50" s="52">
        <v>706</v>
      </c>
      <c r="D50" s="53">
        <v>178.23015183999999</v>
      </c>
      <c r="E50" s="4"/>
      <c r="F50" s="4"/>
    </row>
    <row r="51" spans="2:6" ht="14.15" customHeight="1" x14ac:dyDescent="0.35">
      <c r="B51" s="51" t="s">
        <v>39</v>
      </c>
      <c r="C51" s="52">
        <v>5782</v>
      </c>
      <c r="D51" s="53">
        <v>1459.6696004800001</v>
      </c>
      <c r="E51" s="4"/>
      <c r="F51" s="4"/>
    </row>
    <row r="52" spans="2:6" ht="14.15" customHeight="1" x14ac:dyDescent="0.35">
      <c r="B52" s="51" t="s">
        <v>40</v>
      </c>
      <c r="C52" s="52">
        <v>374633.2</v>
      </c>
      <c r="D52" s="53">
        <v>94576.391105248011</v>
      </c>
      <c r="E52" s="4"/>
      <c r="F52" s="4"/>
    </row>
    <row r="53" spans="2:6" ht="14.15" customHeight="1" x14ac:dyDescent="0.35">
      <c r="B53" s="51" t="s">
        <v>41</v>
      </c>
      <c r="C53" s="52">
        <v>15802.29</v>
      </c>
      <c r="D53" s="53">
        <v>3989.2982239656003</v>
      </c>
      <c r="E53" s="4"/>
      <c r="F53" s="4"/>
    </row>
    <row r="54" spans="2:6" ht="14.15" customHeight="1" x14ac:dyDescent="0.35">
      <c r="B54" s="51" t="s">
        <v>42</v>
      </c>
      <c r="C54" s="52">
        <v>3.51</v>
      </c>
      <c r="D54" s="53">
        <v>0.88610174639999995</v>
      </c>
      <c r="E54" s="4"/>
      <c r="F54" s="4"/>
    </row>
    <row r="55" spans="2:6" ht="14.15" customHeight="1" x14ac:dyDescent="0.35">
      <c r="B55" s="51" t="s">
        <v>43</v>
      </c>
      <c r="C55" s="52">
        <v>2077.12</v>
      </c>
      <c r="D55" s="53">
        <v>524.3702733568</v>
      </c>
      <c r="E55" s="4"/>
      <c r="F55" s="4"/>
    </row>
    <row r="56" spans="2:6" ht="14.15" customHeight="1" x14ac:dyDescent="0.35">
      <c r="B56" s="51" t="s">
        <v>44</v>
      </c>
      <c r="C56" s="52">
        <v>0</v>
      </c>
      <c r="D56" s="53">
        <v>0</v>
      </c>
      <c r="E56" s="4"/>
      <c r="F56" s="4"/>
    </row>
    <row r="57" spans="2:6" ht="14.15" customHeight="1" x14ac:dyDescent="0.35">
      <c r="B57" s="51" t="s">
        <v>45</v>
      </c>
      <c r="C57" s="52">
        <v>0</v>
      </c>
      <c r="D57" s="53">
        <v>0</v>
      </c>
      <c r="E57" s="4"/>
      <c r="F57" s="4"/>
    </row>
    <row r="58" spans="2:6" ht="14.15" customHeight="1" x14ac:dyDescent="0.35">
      <c r="B58" s="51" t="s">
        <v>46</v>
      </c>
      <c r="C58" s="52">
        <v>500</v>
      </c>
      <c r="D58" s="53">
        <v>126.22532</v>
      </c>
      <c r="E58" s="4"/>
      <c r="F58" s="4"/>
    </row>
    <row r="59" spans="2:6" ht="14.15" customHeight="1" x14ac:dyDescent="0.35">
      <c r="B59" s="51" t="s">
        <v>47</v>
      </c>
      <c r="C59" s="52">
        <v>790</v>
      </c>
      <c r="D59" s="53">
        <v>199.43600560000002</v>
      </c>
      <c r="E59" s="4"/>
      <c r="F59" s="4"/>
    </row>
    <row r="60" spans="2:6" ht="14.15" customHeight="1" x14ac:dyDescent="0.35">
      <c r="B60" s="51" t="s">
        <v>48</v>
      </c>
      <c r="C60" s="52">
        <v>14261.06</v>
      </c>
      <c r="D60" s="53">
        <v>3600.2137240784</v>
      </c>
      <c r="E60" s="4"/>
      <c r="F60" s="4"/>
    </row>
    <row r="61" spans="2:6" ht="14.15" customHeight="1" x14ac:dyDescent="0.35">
      <c r="B61" s="51" t="s">
        <v>49</v>
      </c>
      <c r="C61" s="52">
        <v>654.6</v>
      </c>
      <c r="D61" s="53">
        <v>165.25418894400002</v>
      </c>
      <c r="E61" s="4"/>
      <c r="F61" s="4"/>
    </row>
    <row r="62" spans="2:6" ht="14.15" customHeight="1" x14ac:dyDescent="0.35">
      <c r="B62" s="51" t="s">
        <v>50</v>
      </c>
      <c r="C62" s="52">
        <v>0</v>
      </c>
      <c r="D62" s="53">
        <v>0</v>
      </c>
      <c r="E62" s="4"/>
      <c r="F62" s="4"/>
    </row>
    <row r="63" spans="2:6" ht="14.15" customHeight="1" x14ac:dyDescent="0.3">
      <c r="B63" s="50" t="s">
        <v>51</v>
      </c>
      <c r="C63" s="62">
        <f>C64</f>
        <v>122305.23</v>
      </c>
      <c r="D63" s="62">
        <f>D64</f>
        <v>30876.0335888472</v>
      </c>
      <c r="E63" s="4"/>
      <c r="F63" s="4"/>
    </row>
    <row r="64" spans="2:6" ht="14.15" customHeight="1" x14ac:dyDescent="0.35">
      <c r="B64" s="51" t="s">
        <v>52</v>
      </c>
      <c r="C64" s="52">
        <v>122305.23</v>
      </c>
      <c r="D64" s="53">
        <v>30876.0335888472</v>
      </c>
      <c r="E64" s="4"/>
      <c r="F64" s="65"/>
    </row>
    <row r="65" spans="2:6" ht="14.15" customHeight="1" x14ac:dyDescent="0.3">
      <c r="B65" s="50" t="s">
        <v>53</v>
      </c>
      <c r="C65" s="62">
        <f>SUM(C66:C90)</f>
        <v>714069.9</v>
      </c>
      <c r="D65" s="62">
        <f>SUM(D66:D90)</f>
        <v>180267.40325973602</v>
      </c>
      <c r="E65" s="4"/>
      <c r="F65" s="4"/>
    </row>
    <row r="66" spans="2:6" ht="14.15" customHeight="1" x14ac:dyDescent="0.35">
      <c r="B66" s="51" t="s">
        <v>54</v>
      </c>
      <c r="C66" s="52">
        <v>17793.77</v>
      </c>
      <c r="D66" s="53">
        <v>4492.0486245128004</v>
      </c>
      <c r="E66" s="4"/>
      <c r="F66" s="4"/>
    </row>
    <row r="67" spans="2:6" ht="14.15" customHeight="1" x14ac:dyDescent="0.35">
      <c r="B67" s="51" t="s">
        <v>55</v>
      </c>
      <c r="C67" s="52">
        <v>30990.25</v>
      </c>
      <c r="D67" s="53">
        <v>7823.5084462599998</v>
      </c>
      <c r="E67" s="4"/>
      <c r="F67" s="4"/>
    </row>
    <row r="68" spans="2:6" ht="14.15" customHeight="1" x14ac:dyDescent="0.35">
      <c r="B68" s="51" t="s">
        <v>56</v>
      </c>
      <c r="C68" s="52">
        <v>998.12</v>
      </c>
      <c r="D68" s="53">
        <v>251.97603279680001</v>
      </c>
      <c r="E68" s="4"/>
      <c r="F68" s="4"/>
    </row>
    <row r="69" spans="2:6" ht="14.15" customHeight="1" x14ac:dyDescent="0.35">
      <c r="B69" s="51" t="s">
        <v>114</v>
      </c>
      <c r="C69" s="52">
        <v>12852</v>
      </c>
      <c r="D69" s="53">
        <v>3244.4956252800002</v>
      </c>
      <c r="E69" s="4"/>
      <c r="F69" s="4"/>
    </row>
    <row r="70" spans="2:6" ht="14.15" customHeight="1" x14ac:dyDescent="0.35">
      <c r="B70" s="51" t="s">
        <v>57</v>
      </c>
      <c r="C70" s="52">
        <v>90478.94</v>
      </c>
      <c r="D70" s="53">
        <v>22841.466309521602</v>
      </c>
      <c r="E70" s="4"/>
      <c r="F70" s="4"/>
    </row>
    <row r="71" spans="2:6" ht="14.15" customHeight="1" x14ac:dyDescent="0.35">
      <c r="B71" s="51" t="s">
        <v>115</v>
      </c>
      <c r="C71" s="52">
        <v>13672.88</v>
      </c>
      <c r="D71" s="53">
        <v>3451.7273066431999</v>
      </c>
      <c r="E71" s="4"/>
      <c r="F71" s="4"/>
    </row>
    <row r="72" spans="2:6" ht="14.15" customHeight="1" x14ac:dyDescent="0.35">
      <c r="B72" s="51" t="s">
        <v>58</v>
      </c>
      <c r="C72" s="52">
        <v>0</v>
      </c>
      <c r="D72" s="53">
        <v>0</v>
      </c>
      <c r="E72" s="4"/>
      <c r="F72" s="4"/>
    </row>
    <row r="73" spans="2:6" ht="14.15" customHeight="1" x14ac:dyDescent="0.35">
      <c r="B73" s="51" t="s">
        <v>59</v>
      </c>
      <c r="C73" s="52">
        <v>0</v>
      </c>
      <c r="D73" s="53">
        <v>0</v>
      </c>
      <c r="E73" s="4"/>
      <c r="F73" s="4"/>
    </row>
    <row r="74" spans="2:6" ht="14.15" customHeight="1" x14ac:dyDescent="0.35">
      <c r="B74" s="51" t="s">
        <v>60</v>
      </c>
      <c r="C74" s="52">
        <v>0</v>
      </c>
      <c r="D74" s="53">
        <v>0</v>
      </c>
      <c r="E74" s="4"/>
      <c r="F74" s="4"/>
    </row>
    <row r="75" spans="2:6" ht="14.15" customHeight="1" x14ac:dyDescent="0.35">
      <c r="B75" s="51" t="s">
        <v>61</v>
      </c>
      <c r="C75" s="52">
        <v>19718</v>
      </c>
      <c r="D75" s="53">
        <v>4977.8217195200004</v>
      </c>
      <c r="E75" s="4"/>
      <c r="F75" s="4"/>
    </row>
    <row r="76" spans="2:6" ht="14.15" customHeight="1" x14ac:dyDescent="0.35">
      <c r="B76" s="51" t="s">
        <v>62</v>
      </c>
      <c r="C76" s="52">
        <v>0</v>
      </c>
      <c r="D76" s="53">
        <v>0</v>
      </c>
      <c r="E76" s="4"/>
      <c r="F76" s="4"/>
    </row>
    <row r="77" spans="2:6" ht="14.15" customHeight="1" x14ac:dyDescent="0.35">
      <c r="B77" s="51" t="s">
        <v>63</v>
      </c>
      <c r="C77" s="52">
        <v>818</v>
      </c>
      <c r="D77" s="53">
        <v>206.50462352</v>
      </c>
      <c r="E77" s="4"/>
      <c r="F77" s="4"/>
    </row>
    <row r="78" spans="2:6" ht="14.15" customHeight="1" x14ac:dyDescent="0.35">
      <c r="B78" s="51" t="s">
        <v>64</v>
      </c>
      <c r="C78" s="52">
        <v>0</v>
      </c>
      <c r="D78" s="53">
        <v>0</v>
      </c>
      <c r="E78" s="4"/>
      <c r="F78" s="4"/>
    </row>
    <row r="79" spans="2:6" ht="14.15" customHeight="1" x14ac:dyDescent="0.35">
      <c r="B79" s="51" t="s">
        <v>65</v>
      </c>
      <c r="C79" s="52">
        <v>0</v>
      </c>
      <c r="D79" s="53">
        <v>0</v>
      </c>
      <c r="E79" s="4"/>
      <c r="F79" s="4"/>
    </row>
    <row r="80" spans="2:6" ht="14.15" customHeight="1" x14ac:dyDescent="0.35">
      <c r="B80" s="51" t="s">
        <v>66</v>
      </c>
      <c r="C80" s="52">
        <v>8846.59</v>
      </c>
      <c r="D80" s="53">
        <v>2233.3273073176001</v>
      </c>
      <c r="E80" s="4"/>
      <c r="F80" s="4"/>
    </row>
    <row r="81" spans="2:6" ht="14.15" customHeight="1" x14ac:dyDescent="0.35">
      <c r="B81" s="51" t="s">
        <v>67</v>
      </c>
      <c r="C81" s="52">
        <v>0</v>
      </c>
      <c r="D81" s="53">
        <v>0</v>
      </c>
      <c r="E81" s="4"/>
      <c r="F81" s="4"/>
    </row>
    <row r="82" spans="2:6" ht="14.15" customHeight="1" x14ac:dyDescent="0.35">
      <c r="B82" s="51" t="s">
        <v>68</v>
      </c>
      <c r="C82" s="52">
        <v>0</v>
      </c>
      <c r="D82" s="53">
        <v>0</v>
      </c>
      <c r="E82" s="4"/>
      <c r="F82" s="4"/>
    </row>
    <row r="83" spans="2:6" ht="14.15" customHeight="1" x14ac:dyDescent="0.35">
      <c r="B83" s="51" t="s">
        <v>69</v>
      </c>
      <c r="C83" s="52">
        <v>0</v>
      </c>
      <c r="D83" s="53">
        <v>0</v>
      </c>
      <c r="E83" s="4"/>
      <c r="F83" s="4"/>
    </row>
    <row r="84" spans="2:6" ht="14.15" customHeight="1" x14ac:dyDescent="0.35">
      <c r="B84" s="51" t="s">
        <v>70</v>
      </c>
      <c r="C84" s="52">
        <v>223359.07</v>
      </c>
      <c r="D84" s="53">
        <v>56387.140171304804</v>
      </c>
      <c r="E84" s="4"/>
      <c r="F84" s="4"/>
    </row>
    <row r="85" spans="2:6" ht="14.15" customHeight="1" x14ac:dyDescent="0.35">
      <c r="B85" s="51" t="s">
        <v>71</v>
      </c>
      <c r="C85" s="52">
        <v>0</v>
      </c>
      <c r="D85" s="53">
        <v>0</v>
      </c>
      <c r="E85" s="4"/>
      <c r="F85" s="4"/>
    </row>
    <row r="86" spans="2:6" ht="14.15" customHeight="1" x14ac:dyDescent="0.35">
      <c r="B86" s="51" t="s">
        <v>72</v>
      </c>
      <c r="C86" s="52">
        <v>0</v>
      </c>
      <c r="D86" s="53">
        <v>0</v>
      </c>
      <c r="E86" s="4"/>
      <c r="F86" s="4"/>
    </row>
    <row r="87" spans="2:6" ht="14.15" customHeight="1" x14ac:dyDescent="0.35">
      <c r="B87" s="51" t="s">
        <v>73</v>
      </c>
      <c r="C87" s="52">
        <v>20963</v>
      </c>
      <c r="D87" s="53">
        <v>5292.1227663199998</v>
      </c>
      <c r="E87" s="4"/>
      <c r="F87" s="4"/>
    </row>
    <row r="88" spans="2:6" ht="14.15" customHeight="1" x14ac:dyDescent="0.35">
      <c r="B88" s="51" t="s">
        <v>74</v>
      </c>
      <c r="C88" s="52">
        <v>0</v>
      </c>
      <c r="D88" s="53">
        <v>0</v>
      </c>
      <c r="E88" s="4"/>
      <c r="F88" s="4"/>
    </row>
    <row r="89" spans="2:6" ht="14.15" customHeight="1" x14ac:dyDescent="0.35">
      <c r="B89" s="51" t="s">
        <v>75</v>
      </c>
      <c r="C89" s="52">
        <v>273579.28000000003</v>
      </c>
      <c r="D89" s="53">
        <v>69065.264326739212</v>
      </c>
      <c r="E89" s="4"/>
      <c r="F89" s="4"/>
    </row>
    <row r="90" spans="2:6" ht="14.15" customHeight="1" x14ac:dyDescent="0.35">
      <c r="B90" s="51" t="s">
        <v>76</v>
      </c>
      <c r="C90" s="52">
        <v>0</v>
      </c>
      <c r="D90" s="53">
        <v>0</v>
      </c>
      <c r="E90" s="4"/>
      <c r="F90" s="4"/>
    </row>
    <row r="91" spans="2:6" ht="14.15" customHeight="1" x14ac:dyDescent="0.3">
      <c r="B91" s="50" t="s">
        <v>77</v>
      </c>
      <c r="C91" s="63">
        <f>SUM(C92:C94)</f>
        <v>0</v>
      </c>
      <c r="D91" s="63">
        <f>SUM(D92:D94)</f>
        <v>0</v>
      </c>
      <c r="E91" s="4"/>
      <c r="F91" s="4"/>
    </row>
    <row r="92" spans="2:6" ht="14.15" customHeight="1" x14ac:dyDescent="0.35">
      <c r="B92" s="51" t="s">
        <v>78</v>
      </c>
      <c r="C92" s="52">
        <v>0</v>
      </c>
      <c r="D92" s="53">
        <v>0</v>
      </c>
      <c r="E92" s="4"/>
      <c r="F92" s="4"/>
    </row>
    <row r="93" spans="2:6" ht="14.15" customHeight="1" x14ac:dyDescent="0.35">
      <c r="B93" s="51" t="s">
        <v>79</v>
      </c>
      <c r="C93" s="52">
        <v>0</v>
      </c>
      <c r="D93" s="53">
        <v>0</v>
      </c>
      <c r="E93" s="4"/>
      <c r="F93" s="4"/>
    </row>
    <row r="94" spans="2:6" ht="14.15" customHeight="1" x14ac:dyDescent="0.35">
      <c r="B94" s="51" t="s">
        <v>80</v>
      </c>
      <c r="C94" s="52">
        <v>0</v>
      </c>
      <c r="D94" s="53">
        <v>0</v>
      </c>
      <c r="E94" s="4"/>
      <c r="F94" s="4"/>
    </row>
    <row r="95" spans="2:6" ht="14.15" customHeight="1" x14ac:dyDescent="0.3">
      <c r="B95" s="50" t="s">
        <v>81</v>
      </c>
      <c r="C95" s="63">
        <f>SUM(C96:C97)</f>
        <v>1475.25</v>
      </c>
      <c r="D95" s="63">
        <f>SUM(D96:D97)</f>
        <v>372.42780665999999</v>
      </c>
      <c r="E95" s="4"/>
      <c r="F95" s="4"/>
    </row>
    <row r="96" spans="2:6" ht="14.15" customHeight="1" x14ac:dyDescent="0.35">
      <c r="B96" s="51" t="s">
        <v>82</v>
      </c>
      <c r="C96" s="52">
        <v>0</v>
      </c>
      <c r="D96" s="53">
        <v>0</v>
      </c>
      <c r="E96" s="4"/>
      <c r="F96" s="4"/>
    </row>
    <row r="97" spans="2:6" ht="14.15" customHeight="1" x14ac:dyDescent="0.35">
      <c r="B97" s="51" t="s">
        <v>83</v>
      </c>
      <c r="C97" s="52">
        <v>1475.25</v>
      </c>
      <c r="D97" s="53">
        <v>372.42780665999999</v>
      </c>
      <c r="E97" s="4"/>
      <c r="F97" s="4"/>
    </row>
    <row r="98" spans="2:6" ht="14.15" customHeight="1" x14ac:dyDescent="0.3">
      <c r="B98" s="50" t="s">
        <v>84</v>
      </c>
      <c r="C98" s="62">
        <f>SUM(C99:C113)</f>
        <v>68738.350000000006</v>
      </c>
      <c r="D98" s="62">
        <f>SUM(D99:D113)</f>
        <v>17353.040450044002</v>
      </c>
      <c r="E98" s="4"/>
      <c r="F98" s="4"/>
    </row>
    <row r="99" spans="2:6" ht="14.15" customHeight="1" x14ac:dyDescent="0.35">
      <c r="B99" s="51" t="s">
        <v>85</v>
      </c>
      <c r="C99" s="52">
        <v>56000</v>
      </c>
      <c r="D99" s="53">
        <v>14137.235839999999</v>
      </c>
      <c r="E99" s="4"/>
      <c r="F99" s="4"/>
    </row>
    <row r="100" spans="2:6" ht="14.15" customHeight="1" x14ac:dyDescent="0.35">
      <c r="B100" s="51" t="s">
        <v>86</v>
      </c>
      <c r="C100" s="52">
        <v>1843.88</v>
      </c>
      <c r="D100" s="53">
        <v>465.48868608320004</v>
      </c>
      <c r="E100" s="4"/>
      <c r="F100" s="4"/>
    </row>
    <row r="101" spans="2:6" ht="14.15" customHeight="1" x14ac:dyDescent="0.35">
      <c r="B101" s="51" t="s">
        <v>87</v>
      </c>
      <c r="C101" s="52">
        <v>-21101.57</v>
      </c>
      <c r="D101" s="53">
        <v>-5327.1048515047996</v>
      </c>
      <c r="E101" s="4"/>
      <c r="F101" s="4"/>
    </row>
    <row r="102" spans="2:6" ht="14.15" customHeight="1" x14ac:dyDescent="0.35">
      <c r="B102" s="51" t="s">
        <v>88</v>
      </c>
      <c r="C102" s="52">
        <v>0</v>
      </c>
      <c r="D102" s="53">
        <v>0</v>
      </c>
      <c r="E102" s="4"/>
      <c r="F102" s="4"/>
    </row>
    <row r="103" spans="2:6" ht="14.15" customHeight="1" x14ac:dyDescent="0.35">
      <c r="B103" s="51" t="s">
        <v>89</v>
      </c>
      <c r="C103" s="52">
        <v>0</v>
      </c>
      <c r="D103" s="53">
        <v>0</v>
      </c>
      <c r="E103" s="4"/>
      <c r="F103" s="4"/>
    </row>
    <row r="104" spans="2:6" ht="14.15" customHeight="1" x14ac:dyDescent="0.35">
      <c r="B104" s="51" t="s">
        <v>90</v>
      </c>
      <c r="C104" s="52">
        <v>0</v>
      </c>
      <c r="D104" s="53">
        <v>0</v>
      </c>
      <c r="E104" s="4"/>
      <c r="F104" s="4"/>
    </row>
    <row r="105" spans="2:6" ht="14.15" customHeight="1" x14ac:dyDescent="0.35">
      <c r="B105" s="51" t="s">
        <v>91</v>
      </c>
      <c r="C105" s="52">
        <v>0</v>
      </c>
      <c r="D105" s="53">
        <v>0</v>
      </c>
      <c r="E105" s="4"/>
      <c r="F105" s="4"/>
    </row>
    <row r="106" spans="2:6" ht="14.15" customHeight="1" x14ac:dyDescent="0.35">
      <c r="B106" s="51" t="s">
        <v>92</v>
      </c>
      <c r="C106" s="52">
        <v>0</v>
      </c>
      <c r="D106" s="53">
        <v>0</v>
      </c>
      <c r="E106" s="4"/>
      <c r="F106" s="4"/>
    </row>
    <row r="107" spans="2:6" ht="14.15" customHeight="1" x14ac:dyDescent="0.35">
      <c r="B107" s="51" t="s">
        <v>93</v>
      </c>
      <c r="C107" s="52">
        <v>3408.5</v>
      </c>
      <c r="D107" s="53">
        <v>860.47800644000006</v>
      </c>
      <c r="E107" s="4"/>
      <c r="F107" s="4"/>
    </row>
    <row r="108" spans="2:6" ht="14.15" customHeight="1" x14ac:dyDescent="0.35">
      <c r="B108" s="51" t="s">
        <v>94</v>
      </c>
      <c r="C108" s="52">
        <v>0</v>
      </c>
      <c r="D108" s="53">
        <v>0</v>
      </c>
      <c r="E108" s="4"/>
      <c r="F108" s="4"/>
    </row>
    <row r="109" spans="2:6" ht="14.15" customHeight="1" x14ac:dyDescent="0.35">
      <c r="B109" s="51" t="s">
        <v>95</v>
      </c>
      <c r="C109" s="52">
        <v>0</v>
      </c>
      <c r="D109" s="53">
        <v>0</v>
      </c>
      <c r="E109" s="4"/>
      <c r="F109" s="4"/>
    </row>
    <row r="110" spans="2:6" ht="14.15" customHeight="1" x14ac:dyDescent="0.35">
      <c r="B110" s="51" t="s">
        <v>96</v>
      </c>
      <c r="C110" s="52">
        <v>0</v>
      </c>
      <c r="D110" s="53">
        <v>0</v>
      </c>
      <c r="E110" s="4"/>
      <c r="F110" s="4"/>
    </row>
    <row r="111" spans="2:6" ht="14.15" customHeight="1" x14ac:dyDescent="0.35">
      <c r="B111" s="51" t="s">
        <v>97</v>
      </c>
      <c r="C111" s="52">
        <v>28587.54</v>
      </c>
      <c r="D111" s="53">
        <v>7216.9427690256007</v>
      </c>
      <c r="E111" s="4"/>
      <c r="F111" s="4"/>
    </row>
    <row r="112" spans="2:6" ht="14.15" customHeight="1" x14ac:dyDescent="0.35">
      <c r="B112" s="51" t="s">
        <v>98</v>
      </c>
      <c r="C112" s="52">
        <v>0</v>
      </c>
      <c r="D112" s="53">
        <v>0</v>
      </c>
      <c r="E112" s="4"/>
      <c r="F112" s="4"/>
    </row>
    <row r="113" spans="2:6" ht="14.15" customHeight="1" x14ac:dyDescent="0.35">
      <c r="B113" s="51" t="s">
        <v>99</v>
      </c>
      <c r="C113" s="52">
        <v>0</v>
      </c>
      <c r="D113" s="53">
        <v>0</v>
      </c>
      <c r="E113" s="4"/>
      <c r="F113" s="4"/>
    </row>
    <row r="114" spans="2:6" ht="14.15" customHeight="1" x14ac:dyDescent="0.3">
      <c r="B114" s="50" t="s">
        <v>100</v>
      </c>
      <c r="C114" s="63">
        <f>SUM(C115:C117)</f>
        <v>324.31</v>
      </c>
      <c r="D114" s="63">
        <f>SUM(D115:D117)</f>
        <v>81.872267058399999</v>
      </c>
      <c r="E114" s="4"/>
      <c r="F114" s="4"/>
    </row>
    <row r="115" spans="2:6" ht="14.15" customHeight="1" x14ac:dyDescent="0.35">
      <c r="B115" s="51" t="s">
        <v>101</v>
      </c>
      <c r="C115" s="52">
        <v>13.11</v>
      </c>
      <c r="D115" s="53">
        <v>3.3096278903999998</v>
      </c>
      <c r="E115" s="4"/>
      <c r="F115" s="4"/>
    </row>
    <row r="116" spans="2:6" ht="14.15" customHeight="1" x14ac:dyDescent="0.35">
      <c r="B116" s="51" t="s">
        <v>102</v>
      </c>
      <c r="C116" s="52">
        <v>311.2</v>
      </c>
      <c r="D116" s="53">
        <v>78.562639168000004</v>
      </c>
      <c r="E116" s="4"/>
      <c r="F116" s="4"/>
    </row>
    <row r="117" spans="2:6" ht="14.15" customHeight="1" x14ac:dyDescent="0.35">
      <c r="B117" s="51" t="s">
        <v>103</v>
      </c>
      <c r="C117" s="52">
        <v>0</v>
      </c>
      <c r="D117" s="53">
        <v>0</v>
      </c>
      <c r="E117" s="4"/>
      <c r="F117" s="4"/>
    </row>
    <row r="118" spans="2:6" ht="14.15" customHeight="1" x14ac:dyDescent="0.3">
      <c r="B118" s="50" t="s">
        <v>104</v>
      </c>
      <c r="C118" s="63">
        <f>C119</f>
        <v>0</v>
      </c>
      <c r="D118" s="63">
        <f>D119</f>
        <v>0</v>
      </c>
      <c r="E118" s="4"/>
      <c r="F118" s="4"/>
    </row>
    <row r="119" spans="2:6" ht="14.15" customHeight="1" x14ac:dyDescent="0.35">
      <c r="B119" s="51" t="s">
        <v>105</v>
      </c>
      <c r="C119" s="52">
        <v>0</v>
      </c>
      <c r="D119" s="53">
        <v>0</v>
      </c>
      <c r="E119" s="4"/>
      <c r="F119" s="4"/>
    </row>
    <row r="120" spans="2:6" ht="14.15" customHeight="1" x14ac:dyDescent="0.3">
      <c r="B120" s="50" t="s">
        <v>106</v>
      </c>
      <c r="C120" s="63">
        <f>C121</f>
        <v>0</v>
      </c>
      <c r="D120" s="63">
        <f>D121</f>
        <v>0</v>
      </c>
      <c r="E120" s="4"/>
      <c r="F120" s="4"/>
    </row>
    <row r="121" spans="2:6" ht="14.15" customHeight="1" x14ac:dyDescent="0.35">
      <c r="B121" s="51" t="s">
        <v>107</v>
      </c>
      <c r="C121" s="52">
        <v>0</v>
      </c>
      <c r="D121" s="53">
        <v>0</v>
      </c>
      <c r="E121" s="4"/>
      <c r="F121" s="4"/>
    </row>
    <row r="122" spans="2:6" ht="14.15" customHeight="1" x14ac:dyDescent="0.3">
      <c r="B122" s="50" t="s">
        <v>108</v>
      </c>
      <c r="C122" s="63">
        <f>C123</f>
        <v>0</v>
      </c>
      <c r="D122" s="63">
        <f>D123</f>
        <v>0</v>
      </c>
      <c r="E122" s="4"/>
      <c r="F122" s="4"/>
    </row>
    <row r="123" spans="2:6" ht="14.15" customHeight="1" x14ac:dyDescent="0.35">
      <c r="B123" s="51" t="s">
        <v>108</v>
      </c>
      <c r="C123" s="52">
        <v>0</v>
      </c>
      <c r="D123" s="53">
        <v>0</v>
      </c>
      <c r="E123" s="4"/>
      <c r="F123" s="4"/>
    </row>
    <row r="124" spans="2:6" ht="14.15" customHeight="1" x14ac:dyDescent="0.35">
      <c r="B124" s="54"/>
      <c r="C124" s="54"/>
      <c r="D124" s="55"/>
    </row>
    <row r="125" spans="2:6" ht="14.15" customHeight="1" x14ac:dyDescent="0.35">
      <c r="B125" s="56" t="s">
        <v>109</v>
      </c>
      <c r="C125" s="64">
        <f>C43+C63+C65+C91+C95+C98+C114+C118+C120+C122</f>
        <v>2238003.6500000004</v>
      </c>
      <c r="D125" s="64">
        <f>D43+D63+D65+D91+D95+D98+D114+D118+D120+D122</f>
        <v>564985.45376483595</v>
      </c>
    </row>
    <row r="126" spans="2:6" ht="14.5" x14ac:dyDescent="0.35">
      <c r="B126"/>
      <c r="C126"/>
      <c r="D126"/>
    </row>
    <row r="127" spans="2:6" ht="14.5" x14ac:dyDescent="0.35">
      <c r="B127"/>
      <c r="C127"/>
      <c r="D127"/>
    </row>
    <row r="128" spans="2:6" ht="14.5" x14ac:dyDescent="0.35">
      <c r="B128"/>
      <c r="C128" s="66"/>
      <c r="D128" s="66"/>
    </row>
  </sheetData>
  <mergeCells count="8">
    <mergeCell ref="B41:C42"/>
    <mergeCell ref="D35:E35"/>
    <mergeCell ref="D36:E36"/>
    <mergeCell ref="B2:E2"/>
    <mergeCell ref="B4:E4"/>
    <mergeCell ref="C15:D15"/>
    <mergeCell ref="C16:D16"/>
    <mergeCell ref="C19:D19"/>
  </mergeCells>
  <printOptions horizontalCentered="1"/>
  <pageMargins left="0.39370078740157483" right="7.874015748031496E-2" top="0.55118110236220474" bottom="0.55118110236220474" header="0.31496062992125984" footer="0.31496062992125984"/>
  <pageSetup paperSize="9" scale="58" fitToHeight="2" orientation="portrait" r:id="rId1"/>
  <headerFooter>
    <oddFooter>&amp;C&amp;G&amp;R&amp;P/&amp;N</oddFooter>
  </headerFooter>
  <rowBreaks count="1" manualBreakCount="1">
    <brk id="38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CRER</vt:lpstr>
      <vt:lpstr>CRER!Area_de_impressao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Setorial</cp:lastModifiedBy>
  <cp:lastPrinted>2024-04-19T13:56:46Z</cp:lastPrinted>
  <dcterms:created xsi:type="dcterms:W3CDTF">2023-07-18T13:53:25Z</dcterms:created>
  <dcterms:modified xsi:type="dcterms:W3CDTF">2025-01-20T17:28:15Z</dcterms:modified>
</cp:coreProperties>
</file>