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ECAD\"/>
    </mc:Choice>
  </mc:AlternateContent>
  <xr:revisionPtr revIDLastSave="0" documentId="13_ncr:1_{B44B12D8-C528-4349-AFD3-85089A5E9957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ECAD" sheetId="3" r:id="rId1"/>
  </sheets>
  <definedNames>
    <definedName name="_xlnm.Print_Area" localSheetId="0">HECAD!$B$1:$G$123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3" i="3" l="1"/>
  <c r="C123" i="3"/>
  <c r="D120" i="3"/>
  <c r="D118" i="3"/>
  <c r="C120" i="3"/>
  <c r="C118" i="3"/>
  <c r="D116" i="3"/>
  <c r="C116" i="3"/>
  <c r="D112" i="3"/>
  <c r="C112" i="3"/>
  <c r="D96" i="3"/>
  <c r="C96" i="3"/>
  <c r="D93" i="3"/>
  <c r="C93" i="3"/>
  <c r="D89" i="3"/>
  <c r="C89" i="3"/>
  <c r="D63" i="3"/>
  <c r="C63" i="3"/>
  <c r="D61" i="3"/>
  <c r="C61" i="3"/>
  <c r="D41" i="3"/>
  <c r="C41" i="3"/>
  <c r="D20" i="3" l="1"/>
  <c r="D23" i="3"/>
  <c r="D22" i="3"/>
  <c r="D21" i="3"/>
  <c r="D24" i="3" l="1"/>
  <c r="C24" i="3"/>
</calcChain>
</file>

<file path=xl/sharedStrings.xml><?xml version="1.0" encoding="utf-8"?>
<sst xmlns="http://schemas.openxmlformats.org/spreadsheetml/2006/main" count="123" uniqueCount="118">
  <si>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</si>
  <si>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</si>
  <si>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</si>
  <si>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</si>
  <si>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</si>
  <si>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</si>
  <si>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</si>
  <si>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</si>
  <si>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</si>
  <si>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</si>
  <si>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</si>
  <si>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</si>
  <si>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</si>
  <si>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</si>
  <si>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</si>
  <si>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</si>
  <si>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</si>
  <si>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</si>
  <si>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</si>
  <si>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</si>
  <si>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</si>
  <si>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</si>
  <si>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</si>
  <si>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HOSPITAL ESTADUAL DA CRIANÇA E DO ADOLESCENTE - HECAD</t>
  </si>
  <si>
    <t>05.029.600/0009-53</t>
  </si>
  <si>
    <t>020/2023</t>
  </si>
  <si>
    <t>12/04/2023 a 12/04/2027</t>
  </si>
  <si>
    <t>HECAD</t>
  </si>
  <si>
    <t>RATEIO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</si>
  <si>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</si>
  <si>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</si>
  <si>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</si>
  <si>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</si>
  <si>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</si>
  <si>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</si>
  <si>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</si>
  <si>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</si>
  <si>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</si>
  <si>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</si>
  <si>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</si>
  <si>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</si>
  <si>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</si>
  <si>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</si>
  <si>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</si>
  <si>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</si>
  <si>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</si>
  <si>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</si>
  <si>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</si>
  <si>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</si>
  <si>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</si>
  <si>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</si>
  <si>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</si>
  <si>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</si>
  <si>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</si>
  <si>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</si>
  <si>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</si>
  <si>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</si>
  <si>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</si>
  <si>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</si>
  <si>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</si>
  <si>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</si>
  <si>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</si>
  <si>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</si>
  <si>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</si>
  <si>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</si>
  <si>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</si>
  <si>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</si>
  <si>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</si>
  <si>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</si>
  <si>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</si>
  <si>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</si>
  <si>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</si>
  <si>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</si>
  <si>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</si>
  <si>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</si>
  <si>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</si>
  <si>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</si>
  <si>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</si>
  <si>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</si>
  <si>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</si>
  <si>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</si>
  <si>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</si>
  <si>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</si>
  <si>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</si>
  <si>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</si>
  <si>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</si>
  <si>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</si>
  <si>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</si>
  <si>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</si>
  <si>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</si>
  <si>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</si>
  <si>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</si>
  <si>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</si>
  <si>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</si>
  <si>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</si>
  <si>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</si>
  <si>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</si>
  <si>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</si>
  <si>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</si>
  <si>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</si>
  <si>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</si>
  <si>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</si>
  <si>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</si>
  <si>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</si>
  <si>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</si>
  <si>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</si>
  <si>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</si>
  <si>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</si>
  <si>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</si>
  <si>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</si>
  <si>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</si>
  <si>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1) Nota Explicativa: A base de cálculo do percentual utilizado para rateio das despesas totais da AGIR é de 100% dos contratos de Gestão SES/GO.</t>
  </si>
  <si>
    <t>MARÇO/2024</t>
  </si>
  <si>
    <t xml:space="preserve">SERVICOS DE AUDITORIA </t>
  </si>
  <si>
    <t xml:space="preserve">MANUTENÇÃO PREVENTIVA 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</si>
  <si>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</si>
  <si>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Despesa administrativa quando OSS e unidade gerida se situar em localidades diversas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</si>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</sst>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10" fontId="20" fillId="5" borderId="8" xfId="4" applyNumberFormat="1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5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15" fillId="0" borderId="1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4" fontId="15" fillId="0" borderId="0" xfId="0" applyNumberFormat="1" applyFont="1" applyAlignment="1">
      <alignment vertical="center"/>
    </xf>
    <xf numFmtId="4" fontId="21" fillId="7" borderId="3" xfId="5" applyNumberFormat="1" applyFont="1" applyFill="1" applyBorder="1" applyAlignment="1">
      <alignment horizontal="right" wrapText="1"/>
    </xf>
    <xf numFmtId="4" fontId="21" fillId="7" borderId="3" xfId="0" applyNumberFormat="1" applyFont="1" applyFill="1" applyBorder="1" applyAlignment="1">
      <alignment horizontal="right" wrapText="1"/>
    </xf>
    <xf numFmtId="4" fontId="20" fillId="0" borderId="3" xfId="0" applyNumberFormat="1" applyFont="1" applyBorder="1"/>
    <xf numFmtId="164" fontId="2" fillId="0" borderId="0" xfId="0" applyNumberFormat="1" applyFont="1" applyAlignment="1">
      <alignment horizontal="center"/>
    </xf>
    <xf numFmtId="17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20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left" vertical="top"/>
    </xf>
  </cellXfs>
  <cellStyles count="7">
    <cellStyle name="Moeda" xfId="3" builtinId="4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225425</xdr:rowOff>
    </xdr:from>
    <xdr:to>
      <xdr:col>5</xdr:col>
      <xdr:colOff>701675</xdr:colOff>
      <xdr:row>0</xdr:row>
      <xdr:rowOff>1606550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4104C0-32D9-41EE-969A-8F35D1BC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25425"/>
          <a:ext cx="763587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677B-B10C-45DB-8343-58E32B440A8C}">
  <dimension ref="B1:H126"/>
  <sheetViews>
    <sheetView showGridLines="0" tabSelected="1" zoomScaleNormal="100" zoomScaleSheetLayoutView="100" workbookViewId="0">
      <selection activeCell="K19" sqref="K19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16384" width="8.7265625" style="3"/>
  </cols>
  <sheetData>
    <row r="1" spans="2:6" ht="145" customHeight="1" x14ac:dyDescent="0.3"/>
    <row r="2" spans="2:6" s="4" customFormat="1" ht="37" customHeight="1" x14ac:dyDescent="0.35">
      <c r="B2" s="72" t="s">
        <v>116</v>
      </c>
      <c r="C2" s="72"/>
      <c r="D2" s="72"/>
      <c r="E2" s="72"/>
      <c r="F2" s="72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3" t="s">
        <v>115</v>
      </c>
      <c r="C4" s="73"/>
      <c r="D4" s="73"/>
      <c r="E4" s="73"/>
      <c r="F4" s="73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3" t="s">
        <v>23</v>
      </c>
      <c r="D9" s="43"/>
      <c r="E9" s="43"/>
    </row>
    <row r="10" spans="2:6" s="4" customFormat="1" ht="17.149999999999999" customHeight="1" x14ac:dyDescent="0.35">
      <c r="B10" s="13" t="s">
        <v>2</v>
      </c>
      <c r="C10" s="12" t="s">
        <v>24</v>
      </c>
      <c r="D10" s="14"/>
    </row>
    <row r="11" spans="2:6" s="4" customFormat="1" ht="17.149999999999999" customHeight="1" x14ac:dyDescent="0.35">
      <c r="B11" s="10" t="s">
        <v>8</v>
      </c>
      <c r="C11" s="15" t="s">
        <v>25</v>
      </c>
      <c r="D11" s="16"/>
    </row>
    <row r="12" spans="2:6" s="4" customFormat="1" ht="17.149999999999999" customHeight="1" x14ac:dyDescent="0.35">
      <c r="B12" s="8" t="s">
        <v>9</v>
      </c>
      <c r="C12" s="15" t="s">
        <v>26</v>
      </c>
      <c r="D12" s="16"/>
    </row>
    <row r="13" spans="2:6" s="4" customFormat="1" ht="17.149999999999999" customHeight="1" x14ac:dyDescent="0.35">
      <c r="B13" s="15" t="s">
        <v>10</v>
      </c>
      <c r="C13" s="17">
        <v>12818723.630000001</v>
      </c>
      <c r="D13" s="16"/>
    </row>
    <row r="14" spans="2:6" s="4" customFormat="1" ht="25" customHeight="1" x14ac:dyDescent="0.35">
      <c r="C14" s="69"/>
      <c r="D14" s="69"/>
    </row>
    <row r="15" spans="2:6" s="4" customFormat="1" ht="25" customHeight="1" x14ac:dyDescent="0.35">
      <c r="B15" s="18" t="s">
        <v>11</v>
      </c>
      <c r="C15" s="69"/>
      <c r="D15" s="69"/>
    </row>
    <row r="16" spans="2:6" s="4" customFormat="1" ht="25" customHeight="1" x14ac:dyDescent="0.35">
      <c r="B16" s="19" t="s">
        <v>12</v>
      </c>
      <c r="C16" s="19" t="s">
        <v>13</v>
      </c>
      <c r="D16" s="20" t="s">
        <v>14</v>
      </c>
    </row>
    <row r="17" spans="2:8" s="4" customFormat="1" ht="25" customHeight="1" x14ac:dyDescent="0.35">
      <c r="B17" s="21" t="s">
        <v>27</v>
      </c>
      <c r="C17" s="65">
        <v>45352</v>
      </c>
      <c r="D17" s="22">
        <v>0.193598509</v>
      </c>
    </row>
    <row r="18" spans="2:8" s="4" customFormat="1" ht="16.5" customHeight="1" x14ac:dyDescent="0.35">
      <c r="B18" s="23"/>
      <c r="C18" s="70"/>
      <c r="D18" s="70"/>
      <c r="E18" s="60"/>
      <c r="F18" s="59"/>
    </row>
    <row r="19" spans="2:8" s="4" customFormat="1" ht="25" customHeight="1" x14ac:dyDescent="0.35">
      <c r="B19" s="24" t="s">
        <v>15</v>
      </c>
      <c r="C19" s="25" t="s">
        <v>16</v>
      </c>
      <c r="D19" s="20" t="s">
        <v>28</v>
      </c>
      <c r="E19" s="58"/>
      <c r="F19" s="59"/>
    </row>
    <row r="20" spans="2:8" s="4" customFormat="1" ht="25" customHeight="1" x14ac:dyDescent="0.35">
      <c r="B20" s="26" t="s">
        <v>17</v>
      </c>
      <c r="C20" s="27">
        <v>1453395.84</v>
      </c>
      <c r="D20" s="28">
        <f>(C20*D17)</f>
        <v>281375.26761080261</v>
      </c>
      <c r="E20" s="58"/>
      <c r="F20" s="59"/>
    </row>
    <row r="21" spans="2:8" s="4" customFormat="1" ht="25" customHeight="1" x14ac:dyDescent="0.35">
      <c r="B21" s="29" t="s">
        <v>18</v>
      </c>
      <c r="C21" s="30">
        <v>70537.91</v>
      </c>
      <c r="D21" s="31">
        <f>C21*D17</f>
        <v>13656.034203976191</v>
      </c>
      <c r="E21" s="58"/>
      <c r="F21" s="59"/>
      <c r="G21" s="32"/>
    </row>
    <row r="22" spans="2:8" ht="25" customHeight="1" x14ac:dyDescent="0.3">
      <c r="B22" s="26" t="s">
        <v>19</v>
      </c>
      <c r="C22" s="27">
        <v>714069.9</v>
      </c>
      <c r="D22" s="27">
        <f>C22*D17</f>
        <v>138242.86796177912</v>
      </c>
      <c r="E22" s="58"/>
      <c r="F22" s="59"/>
    </row>
    <row r="23" spans="2:8" ht="25" customHeight="1" x14ac:dyDescent="0.3">
      <c r="B23" s="26" t="s">
        <v>20</v>
      </c>
      <c r="C23" s="33">
        <v>0</v>
      </c>
      <c r="D23" s="34">
        <f>C23*D17</f>
        <v>0</v>
      </c>
      <c r="E23" s="58"/>
      <c r="F23" s="59"/>
      <c r="G23" s="35"/>
      <c r="H23" s="35"/>
    </row>
    <row r="24" spans="2:8" ht="25" customHeight="1" x14ac:dyDescent="0.3">
      <c r="B24" s="36"/>
      <c r="C24" s="37">
        <f>SUM(C20:C23)</f>
        <v>2238003.65</v>
      </c>
      <c r="D24" s="37">
        <f>SUM(D20:D23)</f>
        <v>433274.16977655794</v>
      </c>
      <c r="E24" s="58"/>
      <c r="F24" s="59"/>
    </row>
    <row r="25" spans="2:8" ht="12.65" customHeight="1" x14ac:dyDescent="0.3">
      <c r="B25" s="38"/>
      <c r="C25" s="39"/>
      <c r="D25" s="39"/>
      <c r="E25" s="60"/>
      <c r="F25" s="59"/>
    </row>
    <row r="26" spans="2:8" ht="12.65" customHeight="1" x14ac:dyDescent="0.3">
      <c r="B26" s="38"/>
      <c r="C26" s="39"/>
      <c r="D26" s="39"/>
      <c r="E26" s="4"/>
      <c r="F26" s="4"/>
    </row>
    <row r="27" spans="2:8" ht="12" customHeight="1" x14ac:dyDescent="0.35">
      <c r="B27" s="56" t="s">
        <v>111</v>
      </c>
      <c r="C27"/>
      <c r="D27"/>
      <c r="E27"/>
      <c r="F27"/>
      <c r="G27"/>
      <c r="H27"/>
    </row>
    <row r="28" spans="2:8" ht="14.15" customHeight="1" x14ac:dyDescent="0.3">
      <c r="B28" s="71"/>
      <c r="C28" s="71"/>
      <c r="D28" s="71"/>
      <c r="E28" s="71"/>
      <c r="F28" s="71"/>
      <c r="G28" s="71"/>
    </row>
    <row r="29" spans="2:8" ht="14.15" customHeight="1" x14ac:dyDescent="0.3">
      <c r="B29" s="57"/>
      <c r="C29" s="57"/>
      <c r="D29" s="57"/>
      <c r="E29" s="57"/>
      <c r="F29" s="57"/>
      <c r="G29" s="57"/>
    </row>
    <row r="30" spans="2:8" ht="14.15" customHeight="1" x14ac:dyDescent="0.35">
      <c r="B30" s="74" t="s">
        <v>117</v>
      </c>
      <c r="C30" s="40"/>
      <c r="D30" s="41"/>
    </row>
    <row r="31" spans="2:8" ht="14.15" customHeight="1" x14ac:dyDescent="0.3">
      <c r="B31" s="57"/>
      <c r="C31" s="57"/>
      <c r="D31" s="57"/>
      <c r="E31" s="57"/>
      <c r="F31" s="57"/>
      <c r="G31" s="57"/>
    </row>
    <row r="32" spans="2:8" ht="14.15" customHeight="1" x14ac:dyDescent="0.3">
      <c r="B32" s="57"/>
      <c r="C32" s="57"/>
      <c r="D32" s="57"/>
      <c r="E32" s="57"/>
      <c r="F32" s="57"/>
      <c r="G32" s="57"/>
    </row>
    <row r="33" spans="2:5" ht="14.15" customHeight="1" x14ac:dyDescent="0.3">
      <c r="B33" s="3"/>
      <c r="C33" s="3"/>
      <c r="D33" s="67"/>
      <c r="E33" s="67"/>
    </row>
    <row r="34" spans="2:5" ht="20.149999999999999" customHeight="1" x14ac:dyDescent="0.3">
      <c r="B34" s="42" t="s">
        <v>21</v>
      </c>
      <c r="C34" s="3"/>
      <c r="D34" s="68" t="s">
        <v>22</v>
      </c>
      <c r="E34" s="68"/>
    </row>
    <row r="35" spans="2:5" ht="12.65" customHeight="1" x14ac:dyDescent="0.3">
      <c r="B35" s="3"/>
      <c r="C35" s="39"/>
      <c r="D35" s="39"/>
    </row>
    <row r="36" spans="2:5" ht="12.65" customHeight="1" x14ac:dyDescent="0.3">
      <c r="B36" s="38"/>
      <c r="C36" s="39"/>
      <c r="D36" s="39"/>
    </row>
    <row r="37" spans="2:5" ht="12.65" customHeight="1" x14ac:dyDescent="0.35">
      <c r="B37" s="44" t="s">
        <v>29</v>
      </c>
      <c r="C37" s="44"/>
      <c r="D37" s="44"/>
    </row>
    <row r="38" spans="2:5" ht="12.65" customHeight="1" x14ac:dyDescent="0.35">
      <c r="B38" s="44" t="s">
        <v>30</v>
      </c>
      <c r="C38" s="45" t="s">
        <v>27</v>
      </c>
      <c r="D38" s="46" t="s">
        <v>112</v>
      </c>
    </row>
    <row r="39" spans="2:5" ht="12.65" customHeight="1" x14ac:dyDescent="0.35">
      <c r="B39" s="66" t="s">
        <v>31</v>
      </c>
      <c r="C39" s="66"/>
      <c r="D39" s="47" t="s">
        <v>27</v>
      </c>
    </row>
    <row r="40" spans="2:5" ht="12.65" customHeight="1" x14ac:dyDescent="0.35">
      <c r="B40" s="66"/>
      <c r="C40" s="66"/>
      <c r="D40" s="48">
        <v>0.193598509</v>
      </c>
    </row>
    <row r="41" spans="2:5" ht="12.65" customHeight="1" x14ac:dyDescent="0.3">
      <c r="B41" s="49" t="s">
        <v>32</v>
      </c>
      <c r="C41" s="61">
        <f>SUM(C42:C60)</f>
        <v>1331090.6100000003</v>
      </c>
      <c r="D41" s="61">
        <f>SUM(D42:D60)</f>
        <v>257697.1574399005</v>
      </c>
    </row>
    <row r="42" spans="2:5" ht="14.15" customHeight="1" x14ac:dyDescent="0.35">
      <c r="B42" s="50" t="s">
        <v>33</v>
      </c>
      <c r="C42" s="51">
        <v>662826.43999999994</v>
      </c>
      <c r="D42" s="52">
        <v>128322.21050977796</v>
      </c>
    </row>
    <row r="43" spans="2:5" ht="14.15" customHeight="1" x14ac:dyDescent="0.35">
      <c r="B43" s="50" t="s">
        <v>34</v>
      </c>
      <c r="C43" s="51">
        <v>98061.52</v>
      </c>
      <c r="D43" s="52">
        <v>18984.564062273683</v>
      </c>
    </row>
    <row r="44" spans="2:5" ht="14.15" customHeight="1" x14ac:dyDescent="0.35">
      <c r="B44" s="50" t="s">
        <v>35</v>
      </c>
      <c r="C44" s="51">
        <v>138175.87</v>
      </c>
      <c r="D44" s="52">
        <v>26750.64241177783</v>
      </c>
    </row>
    <row r="45" spans="2:5" ht="14.15" customHeight="1" x14ac:dyDescent="0.35">
      <c r="B45" s="50" t="s">
        <v>36</v>
      </c>
      <c r="C45" s="51">
        <v>15660.78</v>
      </c>
      <c r="D45" s="52">
        <v>3031.9036577770203</v>
      </c>
    </row>
    <row r="46" spans="2:5" ht="14.15" customHeight="1" x14ac:dyDescent="0.35">
      <c r="B46" s="50" t="s">
        <v>37</v>
      </c>
      <c r="C46" s="51">
        <v>1096.02</v>
      </c>
      <c r="D46" s="52">
        <v>212.18783783417999</v>
      </c>
    </row>
    <row r="47" spans="2:5" ht="14.15" customHeight="1" x14ac:dyDescent="0.35">
      <c r="B47" s="50" t="s">
        <v>38</v>
      </c>
      <c r="C47" s="51">
        <v>60.2</v>
      </c>
      <c r="D47" s="52">
        <v>11.654630241800001</v>
      </c>
    </row>
    <row r="48" spans="2:5" ht="14.15" customHeight="1" x14ac:dyDescent="0.35">
      <c r="B48" s="50" t="s">
        <v>39</v>
      </c>
      <c r="C48" s="51">
        <v>706</v>
      </c>
      <c r="D48" s="52">
        <v>136.680547354</v>
      </c>
    </row>
    <row r="49" spans="2:4" ht="14.15" customHeight="1" x14ac:dyDescent="0.35">
      <c r="B49" s="50" t="s">
        <v>40</v>
      </c>
      <c r="C49" s="51">
        <v>5782</v>
      </c>
      <c r="D49" s="52">
        <v>1119.386579038</v>
      </c>
    </row>
    <row r="50" spans="2:4" ht="14.15" customHeight="1" x14ac:dyDescent="0.35">
      <c r="B50" s="50" t="s">
        <v>41</v>
      </c>
      <c r="C50" s="51">
        <v>374633.2</v>
      </c>
      <c r="D50" s="52">
        <v>72528.428941898805</v>
      </c>
    </row>
    <row r="51" spans="2:4" ht="14.15" customHeight="1" x14ac:dyDescent="0.35">
      <c r="B51" s="50" t="s">
        <v>42</v>
      </c>
      <c r="C51" s="51">
        <v>15802.29</v>
      </c>
      <c r="D51" s="52">
        <v>3059.2997827856102</v>
      </c>
    </row>
    <row r="52" spans="2:4" ht="14.15" customHeight="1" x14ac:dyDescent="0.35">
      <c r="B52" s="50" t="s">
        <v>43</v>
      </c>
      <c r="C52" s="51">
        <v>3.51</v>
      </c>
      <c r="D52" s="52">
        <v>0.67953076659</v>
      </c>
    </row>
    <row r="53" spans="2:4" ht="14.15" customHeight="1" x14ac:dyDescent="0.35">
      <c r="B53" s="50" t="s">
        <v>44</v>
      </c>
      <c r="C53" s="51">
        <v>2077.12</v>
      </c>
      <c r="D53" s="52">
        <v>402.12733501407996</v>
      </c>
    </row>
    <row r="54" spans="2:4" ht="14.15" customHeight="1" x14ac:dyDescent="0.35">
      <c r="B54" s="50" t="s">
        <v>45</v>
      </c>
      <c r="C54" s="51">
        <v>0</v>
      </c>
      <c r="D54" s="52">
        <v>0</v>
      </c>
    </row>
    <row r="55" spans="2:4" ht="14.15" customHeight="1" x14ac:dyDescent="0.35">
      <c r="B55" s="50" t="s">
        <v>46</v>
      </c>
      <c r="C55" s="51">
        <v>0</v>
      </c>
      <c r="D55" s="52">
        <v>0</v>
      </c>
    </row>
    <row r="56" spans="2:4" ht="14.15" customHeight="1" x14ac:dyDescent="0.35">
      <c r="B56" s="50" t="s">
        <v>47</v>
      </c>
      <c r="C56" s="51">
        <v>500</v>
      </c>
      <c r="D56" s="52">
        <v>96.799254500000004</v>
      </c>
    </row>
    <row r="57" spans="2:4" ht="14.15" customHeight="1" x14ac:dyDescent="0.35">
      <c r="B57" s="50" t="s">
        <v>48</v>
      </c>
      <c r="C57" s="51">
        <v>790</v>
      </c>
      <c r="D57" s="52">
        <v>152.94282211000001</v>
      </c>
    </row>
    <row r="58" spans="2:4" ht="14.15" customHeight="1" x14ac:dyDescent="0.35">
      <c r="B58" s="50" t="s">
        <v>49</v>
      </c>
      <c r="C58" s="51">
        <v>14261.06</v>
      </c>
      <c r="D58" s="52">
        <v>2760.9199527595401</v>
      </c>
    </row>
    <row r="59" spans="2:4" ht="14.15" customHeight="1" x14ac:dyDescent="0.35">
      <c r="B59" s="50" t="s">
        <v>50</v>
      </c>
      <c r="C59" s="51">
        <v>654.6</v>
      </c>
      <c r="D59" s="52">
        <v>126.72958399140001</v>
      </c>
    </row>
    <row r="60" spans="2:4" ht="14.15" customHeight="1" x14ac:dyDescent="0.35">
      <c r="B60" s="50" t="s">
        <v>51</v>
      </c>
      <c r="C60" s="51">
        <v>0</v>
      </c>
      <c r="D60" s="52">
        <v>0</v>
      </c>
    </row>
    <row r="61" spans="2:4" ht="14.15" customHeight="1" x14ac:dyDescent="0.3">
      <c r="B61" s="49" t="s">
        <v>52</v>
      </c>
      <c r="C61" s="61">
        <f>C62</f>
        <v>122305.23</v>
      </c>
      <c r="D61" s="61">
        <f>D62</f>
        <v>23678.11017090207</v>
      </c>
    </row>
    <row r="62" spans="2:4" ht="14.15" customHeight="1" x14ac:dyDescent="0.35">
      <c r="B62" s="50" t="s">
        <v>53</v>
      </c>
      <c r="C62" s="51">
        <v>122305.23</v>
      </c>
      <c r="D62" s="52">
        <v>23678.11017090207</v>
      </c>
    </row>
    <row r="63" spans="2:4" ht="14.15" customHeight="1" x14ac:dyDescent="0.3">
      <c r="B63" s="49" t="s">
        <v>54</v>
      </c>
      <c r="C63" s="61">
        <f>SUM(C64:C88)</f>
        <v>714069.9</v>
      </c>
      <c r="D63" s="61">
        <f>SUM(D64:D88)</f>
        <v>138242.86796177912</v>
      </c>
    </row>
    <row r="64" spans="2:4" ht="14.15" customHeight="1" x14ac:dyDescent="0.35">
      <c r="B64" s="50" t="s">
        <v>55</v>
      </c>
      <c r="C64" s="51">
        <v>17793.77</v>
      </c>
      <c r="D64" s="52">
        <v>3444.8473414889299</v>
      </c>
    </row>
    <row r="65" spans="2:4" ht="14.15" customHeight="1" x14ac:dyDescent="0.35">
      <c r="B65" s="50" t="s">
        <v>56</v>
      </c>
      <c r="C65" s="51">
        <v>30990.25</v>
      </c>
      <c r="D65" s="52">
        <v>5999.6661935372504</v>
      </c>
    </row>
    <row r="66" spans="2:4" ht="14.15" customHeight="1" x14ac:dyDescent="0.35">
      <c r="B66" s="50" t="s">
        <v>57</v>
      </c>
      <c r="C66" s="51">
        <v>998.12</v>
      </c>
      <c r="D66" s="52">
        <v>193.23454380308002</v>
      </c>
    </row>
    <row r="67" spans="2:4" ht="14.15" customHeight="1" x14ac:dyDescent="0.35">
      <c r="B67" s="50" t="s">
        <v>113</v>
      </c>
      <c r="C67" s="51">
        <v>12852</v>
      </c>
      <c r="D67" s="52">
        <v>2488.1280376680002</v>
      </c>
    </row>
    <row r="68" spans="2:4" ht="14.15" customHeight="1" x14ac:dyDescent="0.35">
      <c r="B68" s="50" t="s">
        <v>58</v>
      </c>
      <c r="C68" s="51">
        <v>90478.94</v>
      </c>
      <c r="D68" s="52">
        <v>17516.58787990046</v>
      </c>
    </row>
    <row r="69" spans="2:4" ht="14.15" customHeight="1" x14ac:dyDescent="0.35">
      <c r="B69" s="50" t="s">
        <v>114</v>
      </c>
      <c r="C69" s="51">
        <v>13672.88</v>
      </c>
      <c r="D69" s="52">
        <v>2647.0491817359198</v>
      </c>
    </row>
    <row r="70" spans="2:4" ht="14.15" customHeight="1" x14ac:dyDescent="0.35">
      <c r="B70" s="50" t="s">
        <v>59</v>
      </c>
      <c r="C70" s="51">
        <v>0</v>
      </c>
      <c r="D70" s="52">
        <v>0</v>
      </c>
    </row>
    <row r="71" spans="2:4" ht="14.15" customHeight="1" x14ac:dyDescent="0.35">
      <c r="B71" s="50" t="s">
        <v>60</v>
      </c>
      <c r="C71" s="51">
        <v>0</v>
      </c>
      <c r="D71" s="52">
        <v>0</v>
      </c>
    </row>
    <row r="72" spans="2:4" ht="14.15" customHeight="1" x14ac:dyDescent="0.35">
      <c r="B72" s="50" t="s">
        <v>61</v>
      </c>
      <c r="C72" s="51">
        <v>0</v>
      </c>
      <c r="D72" s="52">
        <v>0</v>
      </c>
    </row>
    <row r="73" spans="2:4" ht="14.15" customHeight="1" x14ac:dyDescent="0.35">
      <c r="B73" s="50" t="s">
        <v>62</v>
      </c>
      <c r="C73" s="51">
        <v>19718</v>
      </c>
      <c r="D73" s="52">
        <v>3817.375400462</v>
      </c>
    </row>
    <row r="74" spans="2:4" ht="14.15" customHeight="1" x14ac:dyDescent="0.35">
      <c r="B74" s="50" t="s">
        <v>63</v>
      </c>
      <c r="C74" s="51">
        <v>0</v>
      </c>
      <c r="D74" s="52">
        <v>0</v>
      </c>
    </row>
    <row r="75" spans="2:4" ht="14.15" customHeight="1" x14ac:dyDescent="0.35">
      <c r="B75" s="50" t="s">
        <v>64</v>
      </c>
      <c r="C75" s="51">
        <v>818</v>
      </c>
      <c r="D75" s="52">
        <v>158.36358036199999</v>
      </c>
    </row>
    <row r="76" spans="2:4" ht="14.15" customHeight="1" x14ac:dyDescent="0.35">
      <c r="B76" s="50" t="s">
        <v>65</v>
      </c>
      <c r="C76" s="51">
        <v>0</v>
      </c>
      <c r="D76" s="52">
        <v>0</v>
      </c>
    </row>
    <row r="77" spans="2:4" ht="14.15" customHeight="1" x14ac:dyDescent="0.35">
      <c r="B77" s="50" t="s">
        <v>66</v>
      </c>
      <c r="C77" s="51">
        <v>0</v>
      </c>
      <c r="D77" s="52">
        <v>0</v>
      </c>
    </row>
    <row r="78" spans="2:4" ht="14.15" customHeight="1" x14ac:dyDescent="0.35">
      <c r="B78" s="50" t="s">
        <v>67</v>
      </c>
      <c r="C78" s="51">
        <v>8846.59</v>
      </c>
      <c r="D78" s="52">
        <v>1712.6866337343101</v>
      </c>
    </row>
    <row r="79" spans="2:4" ht="14.15" customHeight="1" x14ac:dyDescent="0.35">
      <c r="B79" s="50" t="s">
        <v>68</v>
      </c>
      <c r="C79" s="51">
        <v>0</v>
      </c>
      <c r="D79" s="52">
        <v>0</v>
      </c>
    </row>
    <row r="80" spans="2:4" ht="14.15" customHeight="1" x14ac:dyDescent="0.35">
      <c r="B80" s="50" t="s">
        <v>69</v>
      </c>
      <c r="C80" s="51">
        <v>0</v>
      </c>
      <c r="D80" s="52">
        <v>0</v>
      </c>
    </row>
    <row r="81" spans="2:4" ht="14.15" customHeight="1" x14ac:dyDescent="0.35">
      <c r="B81" s="50" t="s">
        <v>70</v>
      </c>
      <c r="C81" s="51">
        <v>0</v>
      </c>
      <c r="D81" s="52">
        <v>0</v>
      </c>
    </row>
    <row r="82" spans="2:4" ht="14.15" customHeight="1" x14ac:dyDescent="0.35">
      <c r="B82" s="50" t="s">
        <v>71</v>
      </c>
      <c r="C82" s="51">
        <v>223359.07</v>
      </c>
      <c r="D82" s="52">
        <v>43241.982923626631</v>
      </c>
    </row>
    <row r="83" spans="2:4" ht="14.15" customHeight="1" x14ac:dyDescent="0.35">
      <c r="B83" s="50" t="s">
        <v>72</v>
      </c>
      <c r="C83" s="51">
        <v>0</v>
      </c>
      <c r="D83" s="52">
        <v>0</v>
      </c>
    </row>
    <row r="84" spans="2:4" ht="14.15" customHeight="1" x14ac:dyDescent="0.35">
      <c r="B84" s="50" t="s">
        <v>73</v>
      </c>
      <c r="C84" s="51">
        <v>0</v>
      </c>
      <c r="D84" s="52">
        <v>0</v>
      </c>
    </row>
    <row r="85" spans="2:4" ht="14.15" customHeight="1" x14ac:dyDescent="0.35">
      <c r="B85" s="50" t="s">
        <v>74</v>
      </c>
      <c r="C85" s="51">
        <v>20963</v>
      </c>
      <c r="D85" s="52">
        <v>4058.4055441670002</v>
      </c>
    </row>
    <row r="86" spans="2:4" ht="14.15" customHeight="1" x14ac:dyDescent="0.35">
      <c r="B86" s="50" t="s">
        <v>75</v>
      </c>
      <c r="C86" s="51">
        <v>0</v>
      </c>
      <c r="D86" s="52">
        <v>0</v>
      </c>
    </row>
    <row r="87" spans="2:4" ht="14.15" customHeight="1" x14ac:dyDescent="0.35">
      <c r="B87" s="50" t="s">
        <v>76</v>
      </c>
      <c r="C87" s="51">
        <v>273579.28000000003</v>
      </c>
      <c r="D87" s="52">
        <v>52964.540701293525</v>
      </c>
    </row>
    <row r="88" spans="2:4" ht="14.15" customHeight="1" x14ac:dyDescent="0.35">
      <c r="B88" s="50" t="s">
        <v>77</v>
      </c>
      <c r="C88" s="51">
        <v>0</v>
      </c>
      <c r="D88" s="52">
        <v>0</v>
      </c>
    </row>
    <row r="89" spans="2:4" ht="14.15" customHeight="1" x14ac:dyDescent="0.3">
      <c r="B89" s="49" t="s">
        <v>78</v>
      </c>
      <c r="C89" s="62">
        <f>SUM(C90:C92)</f>
        <v>0</v>
      </c>
      <c r="D89" s="62">
        <f>SUM(D90:D92)</f>
        <v>0</v>
      </c>
    </row>
    <row r="90" spans="2:4" ht="14.15" customHeight="1" x14ac:dyDescent="0.35">
      <c r="B90" s="50" t="s">
        <v>79</v>
      </c>
      <c r="C90" s="51">
        <v>0</v>
      </c>
      <c r="D90" s="52">
        <v>0</v>
      </c>
    </row>
    <row r="91" spans="2:4" ht="14.15" customHeight="1" x14ac:dyDescent="0.35">
      <c r="B91" s="50" t="s">
        <v>80</v>
      </c>
      <c r="C91" s="51">
        <v>0</v>
      </c>
      <c r="D91" s="52">
        <v>0</v>
      </c>
    </row>
    <row r="92" spans="2:4" ht="14.15" customHeight="1" x14ac:dyDescent="0.35">
      <c r="B92" s="50" t="s">
        <v>81</v>
      </c>
      <c r="C92" s="51">
        <v>0</v>
      </c>
      <c r="D92" s="52">
        <v>0</v>
      </c>
    </row>
    <row r="93" spans="2:4" ht="14.15" customHeight="1" x14ac:dyDescent="0.3">
      <c r="B93" s="49" t="s">
        <v>82</v>
      </c>
      <c r="C93" s="62">
        <f>SUM(C94:C95)</f>
        <v>1475.25</v>
      </c>
      <c r="D93" s="62">
        <f>SUM(D94:D95)</f>
        <v>285.60620040225001</v>
      </c>
    </row>
    <row r="94" spans="2:4" ht="14.15" customHeight="1" x14ac:dyDescent="0.35">
      <c r="B94" s="50" t="s">
        <v>83</v>
      </c>
      <c r="C94" s="51">
        <v>0</v>
      </c>
      <c r="D94" s="52">
        <v>0</v>
      </c>
    </row>
    <row r="95" spans="2:4" ht="14.15" customHeight="1" x14ac:dyDescent="0.35">
      <c r="B95" s="50" t="s">
        <v>84</v>
      </c>
      <c r="C95" s="51">
        <v>1475.25</v>
      </c>
      <c r="D95" s="52">
        <v>285.60620040225001</v>
      </c>
    </row>
    <row r="96" spans="2:4" ht="14.15" customHeight="1" x14ac:dyDescent="0.3">
      <c r="B96" s="49" t="s">
        <v>85</v>
      </c>
      <c r="C96" s="61">
        <f>SUM(C97:C111)</f>
        <v>68738.350000000006</v>
      </c>
      <c r="D96" s="61">
        <f>SUM(D97:D111)</f>
        <v>13307.64207112015</v>
      </c>
    </row>
    <row r="97" spans="2:4" ht="14.15" customHeight="1" x14ac:dyDescent="0.35">
      <c r="B97" s="50" t="s">
        <v>86</v>
      </c>
      <c r="C97" s="51">
        <v>56000</v>
      </c>
      <c r="D97" s="52">
        <v>10841.516503999999</v>
      </c>
    </row>
    <row r="98" spans="2:4" ht="14.15" customHeight="1" x14ac:dyDescent="0.35">
      <c r="B98" s="50" t="s">
        <v>87</v>
      </c>
      <c r="C98" s="51">
        <v>1843.88</v>
      </c>
      <c r="D98" s="52">
        <v>356.97241877492002</v>
      </c>
    </row>
    <row r="99" spans="2:4" ht="14.15" customHeight="1" x14ac:dyDescent="0.35">
      <c r="B99" s="50" t="s">
        <v>88</v>
      </c>
      <c r="C99" s="51">
        <v>-21101.57</v>
      </c>
      <c r="D99" s="52">
        <v>-4085.23248955913</v>
      </c>
    </row>
    <row r="100" spans="2:4" ht="14.15" customHeight="1" x14ac:dyDescent="0.35">
      <c r="B100" s="50" t="s">
        <v>89</v>
      </c>
      <c r="C100" s="51">
        <v>0</v>
      </c>
      <c r="D100" s="52">
        <v>0</v>
      </c>
    </row>
    <row r="101" spans="2:4" ht="14.15" customHeight="1" x14ac:dyDescent="0.35">
      <c r="B101" s="50" t="s">
        <v>90</v>
      </c>
      <c r="C101" s="51">
        <v>0</v>
      </c>
      <c r="D101" s="52">
        <v>0</v>
      </c>
    </row>
    <row r="102" spans="2:4" ht="14.15" customHeight="1" x14ac:dyDescent="0.35">
      <c r="B102" s="50" t="s">
        <v>91</v>
      </c>
      <c r="C102" s="51">
        <v>0</v>
      </c>
      <c r="D102" s="52">
        <v>0</v>
      </c>
    </row>
    <row r="103" spans="2:4" ht="14.15" customHeight="1" x14ac:dyDescent="0.35">
      <c r="B103" s="50" t="s">
        <v>92</v>
      </c>
      <c r="C103" s="51">
        <v>0</v>
      </c>
      <c r="D103" s="52">
        <v>0</v>
      </c>
    </row>
    <row r="104" spans="2:4" ht="14.15" customHeight="1" x14ac:dyDescent="0.35">
      <c r="B104" s="50" t="s">
        <v>93</v>
      </c>
      <c r="C104" s="51">
        <v>0</v>
      </c>
      <c r="D104" s="52">
        <v>0</v>
      </c>
    </row>
    <row r="105" spans="2:4" ht="14.15" customHeight="1" x14ac:dyDescent="0.35">
      <c r="B105" s="50" t="s">
        <v>94</v>
      </c>
      <c r="C105" s="51">
        <v>3408.5</v>
      </c>
      <c r="D105" s="52">
        <v>659.88051792650003</v>
      </c>
    </row>
    <row r="106" spans="2:4" ht="14.15" customHeight="1" x14ac:dyDescent="0.35">
      <c r="B106" s="50" t="s">
        <v>95</v>
      </c>
      <c r="C106" s="51">
        <v>0</v>
      </c>
      <c r="D106" s="52">
        <v>0</v>
      </c>
    </row>
    <row r="107" spans="2:4" ht="14.15" customHeight="1" x14ac:dyDescent="0.35">
      <c r="B107" s="50" t="s">
        <v>96</v>
      </c>
      <c r="C107" s="51">
        <v>0</v>
      </c>
      <c r="D107" s="52">
        <v>0</v>
      </c>
    </row>
    <row r="108" spans="2:4" ht="14.15" customHeight="1" x14ac:dyDescent="0.35">
      <c r="B108" s="50" t="s">
        <v>97</v>
      </c>
      <c r="C108" s="51">
        <v>0</v>
      </c>
      <c r="D108" s="52">
        <v>0</v>
      </c>
    </row>
    <row r="109" spans="2:4" ht="14.15" customHeight="1" x14ac:dyDescent="0.35">
      <c r="B109" s="50" t="s">
        <v>98</v>
      </c>
      <c r="C109" s="51">
        <v>28587.54</v>
      </c>
      <c r="D109" s="52">
        <v>5534.50511997786</v>
      </c>
    </row>
    <row r="110" spans="2:4" ht="14.15" customHeight="1" x14ac:dyDescent="0.35">
      <c r="B110" s="50" t="s">
        <v>99</v>
      </c>
      <c r="C110" s="51">
        <v>0</v>
      </c>
      <c r="D110" s="52">
        <v>0</v>
      </c>
    </row>
    <row r="111" spans="2:4" ht="14.15" customHeight="1" x14ac:dyDescent="0.35">
      <c r="B111" s="50" t="s">
        <v>100</v>
      </c>
      <c r="C111" s="51">
        <v>0</v>
      </c>
      <c r="D111" s="52">
        <v>0</v>
      </c>
    </row>
    <row r="112" spans="2:4" ht="14.15" customHeight="1" x14ac:dyDescent="0.3">
      <c r="B112" s="49" t="s">
        <v>101</v>
      </c>
      <c r="C112" s="62">
        <f>SUM(C113:C115)</f>
        <v>324.31</v>
      </c>
      <c r="D112" s="62">
        <f>SUM(D113:D115)</f>
        <v>62.785932453789997</v>
      </c>
    </row>
    <row r="113" spans="2:4" ht="14.15" customHeight="1" x14ac:dyDescent="0.35">
      <c r="B113" s="50" t="s">
        <v>102</v>
      </c>
      <c r="C113" s="51">
        <v>13.11</v>
      </c>
      <c r="D113" s="52">
        <v>2.53807645299</v>
      </c>
    </row>
    <row r="114" spans="2:4" ht="14.15" customHeight="1" x14ac:dyDescent="0.35">
      <c r="B114" s="50" t="s">
        <v>103</v>
      </c>
      <c r="C114" s="51">
        <v>311.2</v>
      </c>
      <c r="D114" s="52">
        <v>60.247856000799999</v>
      </c>
    </row>
    <row r="115" spans="2:4" ht="14.15" customHeight="1" x14ac:dyDescent="0.35">
      <c r="B115" s="50" t="s">
        <v>104</v>
      </c>
      <c r="C115" s="51">
        <v>0</v>
      </c>
      <c r="D115" s="52">
        <v>0</v>
      </c>
    </row>
    <row r="116" spans="2:4" ht="14.15" customHeight="1" x14ac:dyDescent="0.3">
      <c r="B116" s="49" t="s">
        <v>105</v>
      </c>
      <c r="C116" s="62">
        <f>SUM(C117)</f>
        <v>0</v>
      </c>
      <c r="D116" s="62">
        <f>SUM(D117)</f>
        <v>0</v>
      </c>
    </row>
    <row r="117" spans="2:4" ht="14.15" customHeight="1" x14ac:dyDescent="0.35">
      <c r="B117" s="50" t="s">
        <v>106</v>
      </c>
      <c r="C117" s="51">
        <v>0</v>
      </c>
      <c r="D117" s="52">
        <v>0</v>
      </c>
    </row>
    <row r="118" spans="2:4" ht="14.15" customHeight="1" x14ac:dyDescent="0.3">
      <c r="B118" s="49" t="s">
        <v>107</v>
      </c>
      <c r="C118" s="62">
        <f>SUM(C119)</f>
        <v>0</v>
      </c>
      <c r="D118" s="62">
        <f>SUM(D119)</f>
        <v>0</v>
      </c>
    </row>
    <row r="119" spans="2:4" ht="14.15" customHeight="1" x14ac:dyDescent="0.35">
      <c r="B119" s="50" t="s">
        <v>108</v>
      </c>
      <c r="C119" s="51">
        <v>0</v>
      </c>
      <c r="D119" s="52">
        <v>0</v>
      </c>
    </row>
    <row r="120" spans="2:4" ht="14.15" customHeight="1" x14ac:dyDescent="0.3">
      <c r="B120" s="49" t="s">
        <v>109</v>
      </c>
      <c r="C120" s="62">
        <f>SUM(C121)</f>
        <v>0</v>
      </c>
      <c r="D120" s="62">
        <f>SUM(D121)</f>
        <v>0</v>
      </c>
    </row>
    <row r="121" spans="2:4" ht="14.15" customHeight="1" x14ac:dyDescent="0.35">
      <c r="B121" s="50" t="s">
        <v>109</v>
      </c>
      <c r="C121" s="51">
        <v>0</v>
      </c>
      <c r="D121" s="52">
        <v>0</v>
      </c>
    </row>
    <row r="122" spans="2:4" ht="14.15" customHeight="1" x14ac:dyDescent="0.35">
      <c r="B122" s="53"/>
      <c r="C122" s="53"/>
      <c r="D122" s="54"/>
    </row>
    <row r="123" spans="2:4" ht="14.5" x14ac:dyDescent="0.35">
      <c r="B123" s="55" t="s">
        <v>110</v>
      </c>
      <c r="C123" s="63">
        <f>C41+C61+C63+C89+C93+C96+C112+C116+C118+C120</f>
        <v>2238003.6500000004</v>
      </c>
      <c r="D123" s="63">
        <f>D41+D61+D63+D89+D93+D96+D112+D116+D118+D120</f>
        <v>433274.16977655789</v>
      </c>
    </row>
    <row r="124" spans="2:4" ht="14.5" x14ac:dyDescent="0.35">
      <c r="B124"/>
      <c r="C124"/>
      <c r="D124"/>
    </row>
    <row r="125" spans="2:4" ht="14.5" x14ac:dyDescent="0.35">
      <c r="B125"/>
      <c r="C125"/>
      <c r="D125"/>
    </row>
    <row r="126" spans="2:4" x14ac:dyDescent="0.3">
      <c r="C126" s="64"/>
      <c r="D126" s="64"/>
    </row>
  </sheetData>
  <mergeCells count="9">
    <mergeCell ref="B2:F2"/>
    <mergeCell ref="B4:F4"/>
    <mergeCell ref="B39:C40"/>
    <mergeCell ref="D33:E33"/>
    <mergeCell ref="D34:E34"/>
    <mergeCell ref="C14:D14"/>
    <mergeCell ref="C15:D15"/>
    <mergeCell ref="C18:D18"/>
    <mergeCell ref="B28:G28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5" orientation="portrait" r:id="rId1"/>
  <headerFooter>
    <oddFooter>&amp;C&amp;G&amp;R&amp;P/&amp;N</oddFooter>
  </headerFooter>
  <rowBreaks count="1" manualBreakCount="1">
    <brk id="35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2024-04-19T13:56:46Z</cp:lastPrinted>
  <dcterms:created xsi:type="dcterms:W3CDTF">2023-07-18T13:53:25Z</dcterms:created>
  <dcterms:modified xsi:type="dcterms:W3CDTF">2025-01-21T10:57:11Z</dcterms:modified>
</cp:coreProperties>
</file>