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6352-sara\Desktop\TRANSPARÊNCIA\HUGOL\"/>
    </mc:Choice>
  </mc:AlternateContent>
  <xr:revisionPtr revIDLastSave="0" documentId="13_ncr:1_{286D12D0-3AFE-472B-BE54-96B6FFB8A3B4}" xr6:coauthVersionLast="47" xr6:coauthVersionMax="47" xr10:uidLastSave="{00000000-0000-0000-0000-000000000000}"/>
  <bookViews>
    <workbookView xWindow="-19320" yWindow="-120" windowWidth="19440" windowHeight="15000" xr2:uid="{2BD9E47E-F4BA-4F69-94E0-A0053CA3D40D}"/>
  </bookViews>
  <sheets>
    <sheet name="HUGOL" sheetId="5" r:id="rId1"/>
  </sheets>
  <definedNames>
    <definedName name="_xlnm.Print_Area" localSheetId="0">HUGOL!$B$1:$G$123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2" i="5" l="1"/>
  <c r="D25" i="5"/>
  <c r="C25" i="5"/>
  <c r="C122" i="5"/>
  <c r="D24" i="5"/>
  <c r="D23" i="5"/>
  <c r="D22" i="5"/>
  <c r="D21" i="5"/>
  <c r="D120" i="5"/>
  <c r="C119" i="5"/>
  <c r="D118" i="5"/>
  <c r="D116" i="5"/>
  <c r="D114" i="5"/>
  <c r="D113" i="5"/>
  <c r="D112" i="5"/>
  <c r="C111" i="5"/>
  <c r="D110" i="5"/>
  <c r="D109" i="5"/>
  <c r="D108" i="5"/>
  <c r="D107" i="5"/>
  <c r="D106" i="5"/>
  <c r="D105" i="5"/>
  <c r="D104" i="5"/>
  <c r="D103" i="5"/>
  <c r="D102" i="5"/>
  <c r="D101" i="5"/>
  <c r="D100" i="5"/>
  <c r="D99" i="5"/>
  <c r="D98" i="5"/>
  <c r="D97" i="5"/>
  <c r="D96" i="5"/>
  <c r="C95" i="5"/>
  <c r="D94" i="5"/>
  <c r="D93" i="5"/>
  <c r="C92" i="5"/>
  <c r="D91" i="5"/>
  <c r="D90" i="5"/>
  <c r="D89" i="5"/>
  <c r="D87" i="5"/>
  <c r="D86" i="5"/>
  <c r="D85" i="5"/>
  <c r="D84" i="5"/>
  <c r="D83" i="5"/>
  <c r="D82" i="5"/>
  <c r="D81" i="5"/>
  <c r="D80" i="5"/>
  <c r="D79" i="5"/>
  <c r="D78" i="5"/>
  <c r="D77" i="5"/>
  <c r="D76" i="5"/>
  <c r="D75" i="5"/>
  <c r="D74" i="5"/>
  <c r="D73" i="5"/>
  <c r="D72" i="5"/>
  <c r="D71" i="5"/>
  <c r="D70" i="5"/>
  <c r="D69" i="5"/>
  <c r="D68" i="5"/>
  <c r="D67" i="5"/>
  <c r="D66" i="5"/>
  <c r="D65" i="5"/>
  <c r="C64" i="5"/>
  <c r="D63" i="5"/>
  <c r="C62" i="5"/>
  <c r="D61" i="5"/>
  <c r="D60" i="5"/>
  <c r="D59" i="5"/>
  <c r="D58" i="5"/>
  <c r="D57" i="5"/>
  <c r="D56" i="5"/>
  <c r="D55" i="5"/>
  <c r="D54" i="5"/>
  <c r="D53" i="5"/>
  <c r="D52" i="5"/>
  <c r="D51" i="5"/>
  <c r="D50" i="5"/>
  <c r="D49" i="5"/>
  <c r="D48" i="5"/>
  <c r="D47" i="5"/>
  <c r="D46" i="5"/>
  <c r="D45" i="5"/>
  <c r="D44" i="5"/>
  <c r="D43" i="5"/>
  <c r="C42" i="5"/>
</calcChain>
</file>

<file path=xl/sharedStrings.xml><?xml version="1.0" encoding="utf-8"?>
<sst xmlns="http://schemas.openxmlformats.org/spreadsheetml/2006/main" count="123" uniqueCount="118">
  <si>
    <t>Despesa administrativa quando O.S. e unidade gerida se situarem em localidades diversas</t>
  </si>
  <si>
    <t>Metodologia de Avaliação da Transparência Ativa e Passiva - Organizações sem fins lucrativos que recebem recursos públicos e seus respectivos órgãos supervisores - CGE/TCE- 2ª Edição - 2021 - Item  3.11.7 Despesa administrativa</t>
  </si>
  <si>
    <t xml:space="preserve">NOME DO ÓRGÃO PÚBLICO/CONTRATANTE: </t>
  </si>
  <si>
    <t>SECRETARIA DE ESTADO DA SAÚDE/SES-GO</t>
  </si>
  <si>
    <t xml:space="preserve">CNPJ: </t>
  </si>
  <si>
    <t>02.529.964/0001-57</t>
  </si>
  <si>
    <t xml:space="preserve">NOME DA ORGANIZAÇÃO SOCIAL/CONTRATADA: </t>
  </si>
  <si>
    <t>ASSOCIAÇÃO DE GESTÃO, INOVAÇÃO E RESULTADOS EM SAÚDE – AGIR</t>
  </si>
  <si>
    <t>05.029.600/0002-87</t>
  </si>
  <si>
    <t xml:space="preserve">NOME DA UNIDADE GERIDA: </t>
  </si>
  <si>
    <t xml:space="preserve">CONTRATO DE GESTÃO/ADITIVO Nº:       </t>
  </si>
  <si>
    <t xml:space="preserve">VIGÊNCIA DO CONTRATO DE GESTÃO:   </t>
  </si>
  <si>
    <t>VALOR DO CONTRATO DE GESTÃO:</t>
  </si>
  <si>
    <t>Relatório Despesa Administrativa Mensal</t>
  </si>
  <si>
    <t>Unidade</t>
  </si>
  <si>
    <t xml:space="preserve">Competência: </t>
  </si>
  <si>
    <t>PERCENTUAL</t>
  </si>
  <si>
    <t>RUBRICA</t>
  </si>
  <si>
    <t>VALOR TOTAL</t>
  </si>
  <si>
    <t>PESSOAL E ENCARGOS</t>
  </si>
  <si>
    <t>CUSTEIO</t>
  </si>
  <si>
    <t>SERVIÇOS</t>
  </si>
  <si>
    <t>INVESTIMENTO</t>
  </si>
  <si>
    <t>Gerência Corporativa Contábil e Financeira</t>
  </si>
  <si>
    <t>Superintendencia Executiva</t>
  </si>
  <si>
    <t>05.029.600/0003-68</t>
  </si>
  <si>
    <t>HUGOL</t>
  </si>
  <si>
    <t>RATEIO</t>
  </si>
  <si>
    <t>AGIR CORPORATIVO</t>
  </si>
  <si>
    <t>RATEIO DESPESAS</t>
  </si>
  <si>
    <t>NOV/2023</t>
  </si>
  <si>
    <t>Detalhamento das Despesas</t>
  </si>
  <si>
    <t>DESPESAS COM PESSOAL</t>
  </si>
  <si>
    <t xml:space="preserve">ORDENADOS E SALARIOS - </t>
  </si>
  <si>
    <t>13º SALÁRIO - AGIR</t>
  </si>
  <si>
    <t>FÉRIAS - AGIR</t>
  </si>
  <si>
    <t xml:space="preserve">INDENIZACÃO E AVISO </t>
  </si>
  <si>
    <t xml:space="preserve">ASSISTÊNCIA MÉDICA </t>
  </si>
  <si>
    <t>VALE TRANSPORTE - AGIR</t>
  </si>
  <si>
    <t>AUXÍLIO CRECHE - AGIR</t>
  </si>
  <si>
    <t>HORAS EXTRAS - AGIR</t>
  </si>
  <si>
    <t>GRATIFICACOES - AGIR</t>
  </si>
  <si>
    <t>ANUENIO/TRIENIO/QUINQUENI</t>
  </si>
  <si>
    <t>ADICIONAL NOTURNO - AGIR</t>
  </si>
  <si>
    <t>JOVEM APRENDIZ - AGIR</t>
  </si>
  <si>
    <t>VERBAS RESCISORIAS AGIR</t>
  </si>
  <si>
    <t xml:space="preserve">OUTRAS DESPESAS COM </t>
  </si>
  <si>
    <t xml:space="preserve">CUMPRIMENTO DE SENTENÇA </t>
  </si>
  <si>
    <t xml:space="preserve">PROGRAMA GINASTICA </t>
  </si>
  <si>
    <t xml:space="preserve">AJUDA DE CUSTO/HOME </t>
  </si>
  <si>
    <t>ADICIONAL DE RENUMERAÇÃO COMPENSATORIA</t>
  </si>
  <si>
    <t xml:space="preserve">CONTIGENCIAS </t>
  </si>
  <si>
    <t xml:space="preserve">ENCARGOS TRABALHISTAS E </t>
  </si>
  <si>
    <t xml:space="preserve">CONTRIBUICOES AO FGTS - </t>
  </si>
  <si>
    <t xml:space="preserve">DESPESAS COM SERVICOS </t>
  </si>
  <si>
    <t>SERVIÇOS DE MANUTENCAO PREDIAL</t>
  </si>
  <si>
    <t>SERVIÇOS DE MANUTENCAO  EQUIPAMENTOS</t>
  </si>
  <si>
    <t xml:space="preserve">SERVICOS DE FOTOCOPIAS </t>
  </si>
  <si>
    <t xml:space="preserve">SERV. SUPORTE SOFTWARE </t>
  </si>
  <si>
    <t>SERVIÇOS DE MANUTENCAO ELETRO ELETRON</t>
  </si>
  <si>
    <t xml:space="preserve">SERV. MANUTENCAO  AR </t>
  </si>
  <si>
    <t>REPARO DE ALVENARIA AGIR</t>
  </si>
  <si>
    <t xml:space="preserve">SERV. MONITORAMENTO </t>
  </si>
  <si>
    <t xml:space="preserve">SERVICO CONFECCAO DE </t>
  </si>
  <si>
    <t>SERVICO DE BUFFET AGIR</t>
  </si>
  <si>
    <t xml:space="preserve">SERVICO DE COMUNICACAO </t>
  </si>
  <si>
    <t xml:space="preserve">SERVICO DE CORREIOS E </t>
  </si>
  <si>
    <t xml:space="preserve">SERVICO DE HIGIENIZAÇÃO E </t>
  </si>
  <si>
    <t xml:space="preserve">SERV. DE REPRODUÇÃO </t>
  </si>
  <si>
    <t xml:space="preserve">SERVICO DE LOCACAO E </t>
  </si>
  <si>
    <t>SERVIÇO DE CLIPAGEM - AGIR</t>
  </si>
  <si>
    <t>SERV. SOFTWARE AGIR</t>
  </si>
  <si>
    <t xml:space="preserve">SERV. TECNICOS DE ELAB. DE </t>
  </si>
  <si>
    <t xml:space="preserve">SERV. ASSESSORIA </t>
  </si>
  <si>
    <t>SERV. CONSULTORIA - AGIR</t>
  </si>
  <si>
    <t xml:space="preserve">SERV. CURSOS E </t>
  </si>
  <si>
    <t xml:space="preserve">HONORARIOS JURIDICOS - </t>
  </si>
  <si>
    <t xml:space="preserve">SERV. DE INFRAESTRUTURA </t>
  </si>
  <si>
    <t>MATERIAIS E MEDICAMENTOS</t>
  </si>
  <si>
    <t xml:space="preserve">MATERIAIS PRODUTOS </t>
  </si>
  <si>
    <t>NUTRICAO E DIETETICA AGIR</t>
  </si>
  <si>
    <t xml:space="preserve">MOVEIS / UTENSILIOS - </t>
  </si>
  <si>
    <t>DESPESAS DIVERSAS</t>
  </si>
  <si>
    <t xml:space="preserve">IMPRESSOS E MATERIAIS DE </t>
  </si>
  <si>
    <t xml:space="preserve">GENEROS ALIMENTICIOS - </t>
  </si>
  <si>
    <t>DESPESAS GERAIS</t>
  </si>
  <si>
    <t>ALUGUÉIS - AGIR</t>
  </si>
  <si>
    <t>TELEFONIA FIXA AGIR</t>
  </si>
  <si>
    <t xml:space="preserve">SERV. ANUNCIOS E </t>
  </si>
  <si>
    <t>PRÊMIOS E SEGUROS - AGIR</t>
  </si>
  <si>
    <t>HOSPEDAGEM - AGIR</t>
  </si>
  <si>
    <t>DIARIAS - AGIR</t>
  </si>
  <si>
    <t>PASSAGENS - AGIR</t>
  </si>
  <si>
    <t>TELEFONE MOVEL (CELULAR)</t>
  </si>
  <si>
    <t>PROVEDOR/INTERNET AGIR</t>
  </si>
  <si>
    <t>ENERGIA ELÉTRICA AGIR</t>
  </si>
  <si>
    <t xml:space="preserve">PERDAS COM BAIXA DE </t>
  </si>
  <si>
    <t>CARTÓRIO E TAXAS- AGIR</t>
  </si>
  <si>
    <t>TAXAS CONDOMINIOS AGIR</t>
  </si>
  <si>
    <t>IPTU- AGIR</t>
  </si>
  <si>
    <t>CURSOS E TREINAMENTOS</t>
  </si>
  <si>
    <t>DESPESAS FINANCEIRAS</t>
  </si>
  <si>
    <t xml:space="preserve">JUROS E CORRECÃO </t>
  </si>
  <si>
    <t xml:space="preserve">TAXAS E DESPESAS </t>
  </si>
  <si>
    <t>OUTROS ACRESCIMOS- AGIR</t>
  </si>
  <si>
    <t>DESPESAS TRIBUTARIAS</t>
  </si>
  <si>
    <t xml:space="preserve">IMPOSTOS TAXAS DIVERSAS E </t>
  </si>
  <si>
    <t>PERDAS ATIVO IMOBILIZADO</t>
  </si>
  <si>
    <t xml:space="preserve">PERDAS COM BAIXA ATIVO </t>
  </si>
  <si>
    <t xml:space="preserve">DESPESA C/EXECUÇÃO DO </t>
  </si>
  <si>
    <t>TOTAL</t>
  </si>
  <si>
    <t>Nota Explicativa: A base de calculo do percentual utilizado para rateio das despesas totais da AGIR é de 100% dos contratos de Gestão SES/GO.</t>
  </si>
  <si>
    <t>LAGE DE SIQUEIRA - HUGOL</t>
  </si>
  <si>
    <t>HOSPITAL ESTADUAL DE URGÊNCIAS GOVERNADOR OTÁVIO</t>
  </si>
  <si>
    <t>003/2014 - 11º Aditivo</t>
  </si>
  <si>
    <t>15/07/2023 a 15/07/2026</t>
  </si>
  <si>
    <t>Novembro/2023</t>
  </si>
  <si>
    <t>Goiânia, 27 de dezembro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</si>
</sst>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#,##0;[Red]#,##0"/>
    <numFmt numFmtId="166" formatCode="[$-F800]dddd\,\ mmmm\ dd\,\ yyyy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 tint="0.249977111117893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0" fontId="21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2" borderId="0" xfId="0" applyFont="1" applyFill="1" applyAlignment="1" applyProtection="1">
      <alignment vertical="center"/>
      <protection locked="0"/>
    </xf>
    <xf numFmtId="0" fontId="7" fillId="0" borderId="0" xfId="0" applyFont="1" applyAlignment="1">
      <alignment horizontal="center" vertical="center"/>
    </xf>
    <xf numFmtId="0" fontId="6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 vertical="center"/>
      <protection hidden="1"/>
    </xf>
    <xf numFmtId="0" fontId="6" fillId="2" borderId="0" xfId="0" applyFont="1" applyFill="1" applyAlignment="1" applyProtection="1">
      <alignment horizontal="left"/>
      <protection hidden="1"/>
    </xf>
    <xf numFmtId="0" fontId="8" fillId="2" borderId="0" xfId="0" applyFont="1" applyFill="1" applyAlignment="1" applyProtection="1">
      <alignment horizontal="left"/>
      <protection hidden="1"/>
    </xf>
    <xf numFmtId="0" fontId="9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>
      <alignment horizontal="left"/>
    </xf>
    <xf numFmtId="164" fontId="9" fillId="2" borderId="0" xfId="1" applyNumberFormat="1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>
      <alignment vertical="center"/>
    </xf>
    <xf numFmtId="0" fontId="13" fillId="3" borderId="1" xfId="0" applyFont="1" applyFill="1" applyBorder="1" applyAlignment="1" applyProtection="1">
      <alignment horizontal="center" vertical="center"/>
      <protection hidden="1"/>
    </xf>
    <xf numFmtId="0" fontId="13" fillId="3" borderId="2" xfId="0" applyFont="1" applyFill="1" applyBorder="1" applyAlignment="1" applyProtection="1">
      <alignment horizontal="center" vertical="center"/>
      <protection hidden="1"/>
    </xf>
    <xf numFmtId="0" fontId="14" fillId="4" borderId="3" xfId="0" applyFont="1" applyFill="1" applyBorder="1" applyAlignment="1" applyProtection="1">
      <alignment horizontal="center" vertical="center"/>
      <protection hidden="1"/>
    </xf>
    <xf numFmtId="10" fontId="14" fillId="0" borderId="3" xfId="0" applyNumberFormat="1" applyFont="1" applyBorder="1" applyAlignment="1" applyProtection="1">
      <alignment horizontal="center" vertical="center"/>
      <protection hidden="1"/>
    </xf>
    <xf numFmtId="0" fontId="15" fillId="0" borderId="0" xfId="0" applyFont="1" applyAlignment="1">
      <alignment vertical="center"/>
    </xf>
    <xf numFmtId="0" fontId="13" fillId="3" borderId="4" xfId="0" applyFont="1" applyFill="1" applyBorder="1" applyAlignment="1" applyProtection="1">
      <alignment vertical="center"/>
      <protection hidden="1"/>
    </xf>
    <xf numFmtId="0" fontId="13" fillId="3" borderId="3" xfId="0" applyFont="1" applyFill="1" applyBorder="1" applyAlignment="1" applyProtection="1">
      <alignment horizontal="center" vertical="center"/>
      <protection hidden="1"/>
    </xf>
    <xf numFmtId="0" fontId="13" fillId="3" borderId="3" xfId="0" applyFont="1" applyFill="1" applyBorder="1" applyAlignment="1" applyProtection="1">
      <alignment vertical="center"/>
      <protection hidden="1"/>
    </xf>
    <xf numFmtId="164" fontId="15" fillId="0" borderId="3" xfId="1" applyNumberFormat="1" applyFont="1" applyBorder="1" applyAlignment="1" applyProtection="1">
      <alignment vertical="center"/>
      <protection hidden="1"/>
    </xf>
    <xf numFmtId="164" fontId="15" fillId="0" borderId="5" xfId="1" applyNumberFormat="1" applyFont="1" applyBorder="1" applyAlignment="1" applyProtection="1">
      <alignment vertical="center"/>
      <protection hidden="1"/>
    </xf>
    <xf numFmtId="0" fontId="13" fillId="3" borderId="6" xfId="0" applyFont="1" applyFill="1" applyBorder="1" applyAlignment="1" applyProtection="1">
      <alignment vertical="center"/>
      <protection hidden="1"/>
    </xf>
    <xf numFmtId="164" fontId="15" fillId="0" borderId="6" xfId="1" applyNumberFormat="1" applyFont="1" applyBorder="1" applyAlignment="1" applyProtection="1">
      <alignment vertical="center"/>
      <protection hidden="1"/>
    </xf>
    <xf numFmtId="164" fontId="15" fillId="0" borderId="7" xfId="1" applyNumberFormat="1" applyFont="1" applyBorder="1" applyAlignment="1" applyProtection="1">
      <alignment vertical="center"/>
      <protection hidden="1"/>
    </xf>
    <xf numFmtId="164" fontId="15" fillId="0" borderId="8" xfId="1" applyNumberFormat="1" applyFont="1" applyBorder="1" applyAlignment="1" applyProtection="1">
      <alignment vertical="center"/>
      <protection hidden="1"/>
    </xf>
    <xf numFmtId="164" fontId="15" fillId="0" borderId="9" xfId="1" applyNumberFormat="1" applyFont="1" applyBorder="1" applyAlignment="1" applyProtection="1">
      <alignment vertical="center"/>
      <protection hidden="1"/>
    </xf>
    <xf numFmtId="0" fontId="17" fillId="0" borderId="0" xfId="0" applyFont="1" applyAlignment="1">
      <alignment horizontal="left" vertical="center" wrapText="1"/>
    </xf>
    <xf numFmtId="0" fontId="15" fillId="0" borderId="0" xfId="0" applyFont="1" applyAlignment="1" applyProtection="1">
      <alignment vertical="center"/>
      <protection hidden="1"/>
    </xf>
    <xf numFmtId="164" fontId="13" fillId="3" borderId="1" xfId="1" applyNumberFormat="1" applyFont="1" applyFill="1" applyBorder="1" applyAlignment="1" applyProtection="1">
      <alignment vertical="center"/>
      <protection hidden="1"/>
    </xf>
    <xf numFmtId="0" fontId="18" fillId="0" borderId="0" xfId="0" applyFont="1" applyProtection="1">
      <protection hidden="1"/>
    </xf>
    <xf numFmtId="164" fontId="13" fillId="0" borderId="0" xfId="1" applyNumberFormat="1" applyFont="1" applyFill="1" applyBorder="1" applyProtection="1">
      <protection hidden="1"/>
    </xf>
    <xf numFmtId="166" fontId="3" fillId="0" borderId="0" xfId="0" applyNumberFormat="1" applyFont="1" applyAlignment="1">
      <alignment horizontal="left" vertical="top"/>
    </xf>
    <xf numFmtId="0" fontId="15" fillId="0" borderId="0" xfId="0" applyFont="1"/>
    <xf numFmtId="0" fontId="5" fillId="0" borderId="0" xfId="0" applyFont="1"/>
    <xf numFmtId="0" fontId="3" fillId="0" borderId="11" xfId="0" applyFont="1" applyBorder="1" applyAlignment="1">
      <alignment horizontal="center" vertical="top"/>
    </xf>
    <xf numFmtId="0" fontId="9" fillId="2" borderId="0" xfId="0" applyFont="1" applyFill="1" applyAlignment="1" applyProtection="1">
      <alignment vertical="center"/>
      <protection hidden="1"/>
    </xf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0" xfId="0" quotePrefix="1" applyFont="1" applyAlignment="1">
      <alignment horizontal="center"/>
    </xf>
    <xf numFmtId="0" fontId="19" fillId="5" borderId="1" xfId="0" applyFont="1" applyFill="1" applyBorder="1" applyAlignment="1">
      <alignment horizontal="center"/>
    </xf>
    <xf numFmtId="0" fontId="20" fillId="6" borderId="3" xfId="0" applyFont="1" applyFill="1" applyBorder="1" applyAlignment="1">
      <alignment horizontal="left" wrapText="1"/>
    </xf>
    <xf numFmtId="4" fontId="20" fillId="6" borderId="3" xfId="4" applyNumberFormat="1" applyFont="1" applyFill="1" applyBorder="1" applyAlignment="1">
      <alignment horizontal="right" wrapText="1"/>
    </xf>
    <xf numFmtId="0" fontId="22" fillId="6" borderId="3" xfId="0" applyFont="1" applyFill="1" applyBorder="1" applyAlignment="1">
      <alignment horizontal="left" wrapText="1"/>
    </xf>
    <xf numFmtId="4" fontId="22" fillId="6" borderId="3" xfId="4" applyNumberFormat="1" applyFont="1" applyFill="1" applyBorder="1" applyAlignment="1">
      <alignment horizontal="right" wrapText="1"/>
    </xf>
    <xf numFmtId="4" fontId="0" fillId="0" borderId="3" xfId="3" applyNumberFormat="1" applyFont="1" applyBorder="1" applyAlignment="1"/>
    <xf numFmtId="4" fontId="0" fillId="7" borderId="3" xfId="3" applyNumberFormat="1" applyFont="1" applyFill="1" applyBorder="1" applyAlignment="1"/>
    <xf numFmtId="4" fontId="20" fillId="6" borderId="3" xfId="0" applyNumberFormat="1" applyFont="1" applyFill="1" applyBorder="1" applyAlignment="1">
      <alignment horizontal="right" wrapText="1"/>
    </xf>
    <xf numFmtId="4" fontId="22" fillId="6" borderId="3" xfId="0" applyNumberFormat="1" applyFont="1" applyFill="1" applyBorder="1" applyAlignment="1">
      <alignment horizontal="right" wrapText="1"/>
    </xf>
    <xf numFmtId="4" fontId="0" fillId="7" borderId="3" xfId="0" applyNumberFormat="1" applyFill="1" applyBorder="1"/>
    <xf numFmtId="0" fontId="0" fillId="0" borderId="3" xfId="0" applyBorder="1"/>
    <xf numFmtId="4" fontId="0" fillId="0" borderId="3" xfId="0" applyNumberFormat="1" applyBorder="1"/>
    <xf numFmtId="0" fontId="19" fillId="0" borderId="3" xfId="0" applyFont="1" applyBorder="1"/>
    <xf numFmtId="10" fontId="19" fillId="5" borderId="3" xfId="0" applyNumberFormat="1" applyFont="1" applyFill="1" applyBorder="1" applyAlignment="1">
      <alignment horizontal="center"/>
    </xf>
    <xf numFmtId="0" fontId="3" fillId="0" borderId="0" xfId="0" applyFont="1" applyProtection="1">
      <protection hidden="1"/>
    </xf>
    <xf numFmtId="49" fontId="14" fillId="4" borderId="3" xfId="0" applyNumberFormat="1" applyFont="1" applyFill="1" applyBorder="1" applyAlignment="1" applyProtection="1">
      <alignment horizontal="center" vertical="center"/>
      <protection hidden="1"/>
    </xf>
    <xf numFmtId="0" fontId="19" fillId="5" borderId="3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65" fontId="11" fillId="0" borderId="0" xfId="2" applyNumberFormat="1" applyFont="1" applyAlignment="1">
      <alignment horizontal="center" vertical="center" wrapText="1"/>
    </xf>
    <xf numFmtId="165" fontId="16" fillId="0" borderId="0" xfId="2" applyNumberFormat="1" applyFont="1" applyAlignment="1">
      <alignment horizontal="center" vertical="center" wrapText="1"/>
    </xf>
    <xf numFmtId="0" fontId="9" fillId="2" borderId="0" xfId="0" applyFont="1" applyFill="1" applyAlignment="1" applyProtection="1">
      <alignment horizontal="left" vertical="center"/>
      <protection hidden="1"/>
    </xf>
  </cellXfs>
  <cellStyles count="6">
    <cellStyle name="Moeda" xfId="3" builtinId="4"/>
    <cellStyle name="Normal" xfId="0" builtinId="0"/>
    <cellStyle name="Normal 6" xfId="4" xr:uid="{2BEA9AAA-4DD7-41A6-A5E9-F378FD3B47E3}"/>
    <cellStyle name="Normal_BPA OUTUBRO 2" xfId="2" xr:uid="{00C6F026-9ABD-4A72-8A75-C8E9D0B8F8BB}"/>
    <cellStyle name="Vírgula" xfId="1" builtinId="3"/>
    <cellStyle name="Vírgula 2" xfId="5" xr:uid="{98B088F5-2621-4779-BB29-FCC873908F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596576</xdr:colOff>
      <xdr:row>0</xdr:row>
      <xdr:rowOff>254000</xdr:rowOff>
    </xdr:from>
    <xdr:to>
      <xdr:col>6</xdr:col>
      <xdr:colOff>568325</xdr:colOff>
      <xdr:row>0</xdr:row>
      <xdr:rowOff>1695450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DCA5375-35C1-42CD-A7F8-07B9C4D42A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076" y="254000"/>
          <a:ext cx="8337874" cy="1441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62DC0-EDDB-40C2-841C-5998A979CE9A}">
  <dimension ref="B1:O122"/>
  <sheetViews>
    <sheetView showGridLines="0" tabSelected="1" topLeftCell="A3" zoomScaleNormal="100" zoomScaleSheetLayoutView="100" workbookViewId="0">
      <selection activeCell="K8" sqref="K8"/>
    </sheetView>
  </sheetViews>
  <sheetFormatPr defaultRowHeight="14" x14ac:dyDescent="0.3"/>
  <cols>
    <col min="1" max="1" width="2.7265625" style="3" customWidth="1"/>
    <col min="2" max="2" width="50.90625" style="1" customWidth="1"/>
    <col min="3" max="4" width="18.6328125" style="2" customWidth="1"/>
    <col min="5" max="6" width="15.81640625" style="3" customWidth="1"/>
    <col min="7" max="16384" width="8.7265625" style="3"/>
  </cols>
  <sheetData>
    <row r="1" spans="2:5" ht="145" customHeight="1" x14ac:dyDescent="0.3"/>
    <row r="2" spans="2:5" s="4" customFormat="1" ht="37" customHeight="1" x14ac:dyDescent="0.35">
      <c r="B2" s="65" t="s">
        <v>0</v>
      </c>
      <c r="C2" s="65"/>
      <c r="D2" s="65"/>
      <c r="E2" s="65"/>
    </row>
    <row r="3" spans="2:5" s="4" customFormat="1" ht="13.5" customHeight="1" x14ac:dyDescent="0.35">
      <c r="B3" s="5"/>
      <c r="C3" s="5"/>
      <c r="D3" s="5"/>
    </row>
    <row r="4" spans="2:5" s="4" customFormat="1" ht="60" customHeight="1" x14ac:dyDescent="0.35">
      <c r="B4" s="66" t="s">
        <v>1</v>
      </c>
      <c r="C4" s="66"/>
      <c r="D4" s="66"/>
      <c r="E4" s="66"/>
    </row>
    <row r="5" spans="2:5" s="4" customFormat="1" ht="17" customHeight="1" x14ac:dyDescent="0.35">
      <c r="B5" s="6" t="s">
        <v>2</v>
      </c>
      <c r="C5" s="6" t="s">
        <v>3</v>
      </c>
      <c r="D5" s="7"/>
    </row>
    <row r="6" spans="2:5" s="4" customFormat="1" ht="17" customHeight="1" x14ac:dyDescent="0.35">
      <c r="B6" s="8" t="s">
        <v>4</v>
      </c>
      <c r="C6" s="8" t="s">
        <v>5</v>
      </c>
      <c r="D6" s="9"/>
    </row>
    <row r="7" spans="2:5" s="4" customFormat="1" ht="17" customHeight="1" x14ac:dyDescent="0.35">
      <c r="B7" s="8" t="s">
        <v>6</v>
      </c>
      <c r="C7" s="8" t="s">
        <v>7</v>
      </c>
      <c r="D7" s="9"/>
    </row>
    <row r="8" spans="2:5" s="4" customFormat="1" ht="17" customHeight="1" x14ac:dyDescent="0.35">
      <c r="B8" s="10" t="s">
        <v>4</v>
      </c>
      <c r="C8" s="10" t="s">
        <v>8</v>
      </c>
      <c r="D8" s="9"/>
    </row>
    <row r="9" spans="2:5" s="4" customFormat="1" ht="17" customHeight="1" x14ac:dyDescent="0.35">
      <c r="B9" s="69" t="s">
        <v>9</v>
      </c>
      <c r="C9" s="42" t="s">
        <v>113</v>
      </c>
      <c r="D9" s="42"/>
      <c r="E9" s="42"/>
    </row>
    <row r="10" spans="2:5" s="4" customFormat="1" ht="17" customHeight="1" x14ac:dyDescent="0.35">
      <c r="B10" s="69"/>
      <c r="C10" s="42" t="s">
        <v>112</v>
      </c>
      <c r="D10" s="42"/>
      <c r="E10" s="42"/>
    </row>
    <row r="11" spans="2:5" s="4" customFormat="1" ht="17" customHeight="1" x14ac:dyDescent="0.35">
      <c r="B11" s="12" t="s">
        <v>4</v>
      </c>
      <c r="C11" s="11" t="s">
        <v>25</v>
      </c>
      <c r="D11" s="13"/>
    </row>
    <row r="12" spans="2:5" s="4" customFormat="1" ht="17" customHeight="1" x14ac:dyDescent="0.35">
      <c r="B12" s="10" t="s">
        <v>10</v>
      </c>
      <c r="C12" s="14" t="s">
        <v>114</v>
      </c>
      <c r="D12" s="15"/>
    </row>
    <row r="13" spans="2:5" s="4" customFormat="1" ht="17" customHeight="1" x14ac:dyDescent="0.35">
      <c r="B13" s="8" t="s">
        <v>11</v>
      </c>
      <c r="C13" s="14" t="s">
        <v>115</v>
      </c>
      <c r="D13" s="15"/>
    </row>
    <row r="14" spans="2:5" s="4" customFormat="1" ht="17" customHeight="1" x14ac:dyDescent="0.35">
      <c r="B14" s="14" t="s">
        <v>12</v>
      </c>
      <c r="C14" s="16">
        <v>33007376.07</v>
      </c>
      <c r="D14" s="15"/>
    </row>
    <row r="15" spans="2:5" s="4" customFormat="1" ht="25" customHeight="1" x14ac:dyDescent="0.35">
      <c r="C15" s="67"/>
      <c r="D15" s="67"/>
    </row>
    <row r="16" spans="2:5" s="4" customFormat="1" ht="25" customHeight="1" x14ac:dyDescent="0.35">
      <c r="B16" s="17" t="s">
        <v>13</v>
      </c>
      <c r="C16" s="67"/>
      <c r="D16" s="67"/>
    </row>
    <row r="17" spans="2:8" s="4" customFormat="1" ht="25" customHeight="1" x14ac:dyDescent="0.35">
      <c r="B17" s="18" t="s">
        <v>14</v>
      </c>
      <c r="C17" s="18" t="s">
        <v>15</v>
      </c>
      <c r="D17" s="19" t="s">
        <v>16</v>
      </c>
    </row>
    <row r="18" spans="2:8" s="4" customFormat="1" ht="25" customHeight="1" x14ac:dyDescent="0.35">
      <c r="B18" s="20" t="s">
        <v>26</v>
      </c>
      <c r="C18" s="61" t="s">
        <v>116</v>
      </c>
      <c r="D18" s="21">
        <v>0.49903877000000002</v>
      </c>
    </row>
    <row r="19" spans="2:8" s="4" customFormat="1" ht="16.5" customHeight="1" x14ac:dyDescent="0.35">
      <c r="B19" s="22"/>
      <c r="C19" s="68"/>
      <c r="D19" s="68"/>
    </row>
    <row r="20" spans="2:8" s="4" customFormat="1" ht="25" customHeight="1" x14ac:dyDescent="0.35">
      <c r="B20" s="23" t="s">
        <v>17</v>
      </c>
      <c r="C20" s="24" t="s">
        <v>18</v>
      </c>
      <c r="D20" s="19" t="s">
        <v>27</v>
      </c>
    </row>
    <row r="21" spans="2:8" s="4" customFormat="1" ht="25" customHeight="1" x14ac:dyDescent="0.35">
      <c r="B21" s="25" t="s">
        <v>19</v>
      </c>
      <c r="C21" s="26">
        <v>1617680.5</v>
      </c>
      <c r="D21" s="27">
        <f>C21*D18</f>
        <v>807285.28697298502</v>
      </c>
    </row>
    <row r="22" spans="2:8" s="4" customFormat="1" ht="25" customHeight="1" x14ac:dyDescent="0.35">
      <c r="B22" s="28" t="s">
        <v>20</v>
      </c>
      <c r="C22" s="29">
        <v>50366.82</v>
      </c>
      <c r="D22" s="30">
        <f>C22*D18</f>
        <v>25134.995901611401</v>
      </c>
    </row>
    <row r="23" spans="2:8" ht="25" customHeight="1" x14ac:dyDescent="0.3">
      <c r="B23" s="25" t="s">
        <v>21</v>
      </c>
      <c r="C23" s="26">
        <v>471724.84</v>
      </c>
      <c r="D23" s="26">
        <f>C23*D18</f>
        <v>235408.98393204683</v>
      </c>
      <c r="E23" s="4"/>
      <c r="F23" s="4"/>
      <c r="G23" s="4"/>
    </row>
    <row r="24" spans="2:8" ht="25" customHeight="1" x14ac:dyDescent="0.3">
      <c r="B24" s="25" t="s">
        <v>22</v>
      </c>
      <c r="C24" s="31">
        <v>0</v>
      </c>
      <c r="D24" s="32">
        <f>C24*D18</f>
        <v>0</v>
      </c>
      <c r="E24" s="4"/>
      <c r="F24" s="4"/>
      <c r="G24" s="4"/>
      <c r="H24" s="33"/>
    </row>
    <row r="25" spans="2:8" ht="25" customHeight="1" x14ac:dyDescent="0.3">
      <c r="B25" s="34"/>
      <c r="C25" s="35">
        <f>SUM(C21:C24)</f>
        <v>2139772.16</v>
      </c>
      <c r="D25" s="35">
        <f>SUM(D21:D24)</f>
        <v>1067829.2668066432</v>
      </c>
      <c r="E25" s="4"/>
      <c r="F25" s="4"/>
      <c r="G25" s="4"/>
    </row>
    <row r="26" spans="2:8" ht="12.5" customHeight="1" x14ac:dyDescent="0.3">
      <c r="B26" s="36"/>
      <c r="C26" s="37"/>
      <c r="D26" s="37"/>
    </row>
    <row r="27" spans="2:8" ht="12.5" customHeight="1" x14ac:dyDescent="0.3">
      <c r="B27" s="36"/>
      <c r="C27" s="37"/>
      <c r="D27" s="37"/>
    </row>
    <row r="28" spans="2:8" ht="12" customHeight="1" x14ac:dyDescent="0.35">
      <c r="B28" s="60" t="s">
        <v>111</v>
      </c>
      <c r="C28"/>
      <c r="D28"/>
      <c r="E28"/>
      <c r="F28"/>
      <c r="G28"/>
      <c r="H28"/>
    </row>
    <row r="29" spans="2:8" ht="12" customHeight="1" x14ac:dyDescent="0.3">
      <c r="B29" s="36"/>
      <c r="C29" s="37"/>
      <c r="D29" s="37"/>
      <c r="E29" s="4"/>
      <c r="F29" s="4"/>
    </row>
    <row r="30" spans="2:8" ht="14" customHeight="1" x14ac:dyDescent="0.35">
      <c r="B30" s="38" t="s">
        <v>117</v>
      </c>
      <c r="C30" s="39"/>
      <c r="D30" s="40"/>
    </row>
    <row r="31" spans="2:8" ht="14" customHeight="1" x14ac:dyDescent="0.35">
      <c r="B31" s="38"/>
      <c r="C31" s="39"/>
      <c r="D31" s="40"/>
    </row>
    <row r="32" spans="2:8" ht="14" customHeight="1" x14ac:dyDescent="0.35">
      <c r="B32" s="38"/>
      <c r="C32" s="39"/>
      <c r="D32" s="40"/>
    </row>
    <row r="33" spans="2:15" ht="14" customHeight="1" x14ac:dyDescent="0.35">
      <c r="B33" s="38"/>
      <c r="C33" s="39"/>
      <c r="D33" s="40"/>
    </row>
    <row r="34" spans="2:15" ht="14" customHeight="1" x14ac:dyDescent="0.3">
      <c r="B34" s="3"/>
      <c r="C34" s="3"/>
      <c r="D34" s="63"/>
      <c r="E34" s="63"/>
    </row>
    <row r="35" spans="2:15" ht="20" customHeight="1" x14ac:dyDescent="0.3">
      <c r="B35" s="41" t="s">
        <v>23</v>
      </c>
      <c r="C35" s="3"/>
      <c r="D35" s="64" t="s">
        <v>24</v>
      </c>
      <c r="E35" s="64"/>
      <c r="O35" s="3">
        <v>2139772.16</v>
      </c>
    </row>
    <row r="36" spans="2:15" ht="12.5" customHeight="1" x14ac:dyDescent="0.3">
      <c r="B36" s="36"/>
      <c r="C36" s="37"/>
      <c r="D36" s="37"/>
    </row>
    <row r="37" spans="2:15" ht="12.5" customHeight="1" x14ac:dyDescent="0.3">
      <c r="B37" s="36"/>
      <c r="C37" s="37"/>
      <c r="D37" s="37"/>
    </row>
    <row r="38" spans="2:15" ht="12.5" customHeight="1" x14ac:dyDescent="0.35">
      <c r="B38" s="43" t="s">
        <v>28</v>
      </c>
      <c r="C38" s="43"/>
      <c r="D38" s="43"/>
    </row>
    <row r="39" spans="2:15" ht="12.5" customHeight="1" x14ac:dyDescent="0.35">
      <c r="B39" s="43" t="s">
        <v>29</v>
      </c>
      <c r="C39" s="44" t="s">
        <v>26</v>
      </c>
      <c r="D39" s="45" t="s">
        <v>30</v>
      </c>
    </row>
    <row r="40" spans="2:15" ht="12.5" customHeight="1" x14ac:dyDescent="0.35">
      <c r="B40" s="62" t="s">
        <v>31</v>
      </c>
      <c r="C40" s="62"/>
      <c r="D40" s="46" t="s">
        <v>26</v>
      </c>
    </row>
    <row r="41" spans="2:15" ht="12.5" customHeight="1" x14ac:dyDescent="0.35">
      <c r="B41" s="62"/>
      <c r="C41" s="62"/>
      <c r="D41" s="59">
        <v>0.49903877000000002</v>
      </c>
    </row>
    <row r="42" spans="2:15" ht="14" customHeight="1" x14ac:dyDescent="0.35">
      <c r="B42" s="47" t="s">
        <v>32</v>
      </c>
      <c r="C42" s="48">
        <f>SUM(C43:C60)</f>
        <v>1467477.5400000003</v>
      </c>
      <c r="D42" s="55"/>
    </row>
    <row r="43" spans="2:15" ht="14" customHeight="1" x14ac:dyDescent="0.35">
      <c r="B43" s="49" t="s">
        <v>33</v>
      </c>
      <c r="C43" s="50">
        <v>676099.58</v>
      </c>
      <c r="D43" s="51">
        <f>C43*$D$41</f>
        <v>337399.90280071658</v>
      </c>
    </row>
    <row r="44" spans="2:15" ht="14" customHeight="1" x14ac:dyDescent="0.35">
      <c r="B44" s="49" t="s">
        <v>34</v>
      </c>
      <c r="C44" s="50">
        <v>133993.42000000001</v>
      </c>
      <c r="D44" s="51">
        <f t="shared" ref="D44:D107" si="0">C44*$D$41</f>
        <v>66867.911504893404</v>
      </c>
    </row>
    <row r="45" spans="2:15" ht="14" customHeight="1" x14ac:dyDescent="0.35">
      <c r="B45" s="49" t="s">
        <v>35</v>
      </c>
      <c r="C45" s="50">
        <v>204386.72</v>
      </c>
      <c r="D45" s="51">
        <f t="shared" si="0"/>
        <v>101996.89735313441</v>
      </c>
    </row>
    <row r="46" spans="2:15" ht="14" customHeight="1" x14ac:dyDescent="0.35">
      <c r="B46" s="49" t="s">
        <v>36</v>
      </c>
      <c r="C46" s="50">
        <v>0</v>
      </c>
      <c r="D46" s="51">
        <f t="shared" si="0"/>
        <v>0</v>
      </c>
    </row>
    <row r="47" spans="2:15" ht="14" customHeight="1" x14ac:dyDescent="0.35">
      <c r="B47" s="49" t="s">
        <v>37</v>
      </c>
      <c r="C47" s="50">
        <v>794.97</v>
      </c>
      <c r="D47" s="51">
        <f t="shared" si="0"/>
        <v>396.72085098690002</v>
      </c>
    </row>
    <row r="48" spans="2:15" ht="14" customHeight="1" x14ac:dyDescent="0.35">
      <c r="B48" s="49" t="s">
        <v>38</v>
      </c>
      <c r="C48" s="50">
        <v>322.62</v>
      </c>
      <c r="D48" s="51">
        <f t="shared" si="0"/>
        <v>160.99988797740002</v>
      </c>
    </row>
    <row r="49" spans="2:4" ht="14" customHeight="1" x14ac:dyDescent="0.35">
      <c r="B49" s="49" t="s">
        <v>39</v>
      </c>
      <c r="C49" s="50">
        <v>2640</v>
      </c>
      <c r="D49" s="51">
        <f t="shared" si="0"/>
        <v>1317.4623528</v>
      </c>
    </row>
    <row r="50" spans="2:4" ht="14" customHeight="1" x14ac:dyDescent="0.35">
      <c r="B50" s="49" t="s">
        <v>40</v>
      </c>
      <c r="C50" s="50">
        <v>393.64</v>
      </c>
      <c r="D50" s="51">
        <f t="shared" si="0"/>
        <v>196.44162142280001</v>
      </c>
    </row>
    <row r="51" spans="2:4" ht="14" customHeight="1" x14ac:dyDescent="0.35">
      <c r="B51" s="49" t="s">
        <v>41</v>
      </c>
      <c r="C51" s="50">
        <v>381046.29</v>
      </c>
      <c r="D51" s="51">
        <f t="shared" si="0"/>
        <v>190156.87187466331</v>
      </c>
    </row>
    <row r="52" spans="2:4" ht="14" customHeight="1" x14ac:dyDescent="0.35">
      <c r="B52" s="49" t="s">
        <v>42</v>
      </c>
      <c r="C52" s="50">
        <v>14937.56</v>
      </c>
      <c r="D52" s="51">
        <f t="shared" si="0"/>
        <v>7454.4215692012003</v>
      </c>
    </row>
    <row r="53" spans="2:4" ht="14" customHeight="1" x14ac:dyDescent="0.35">
      <c r="B53" s="49" t="s">
        <v>43</v>
      </c>
      <c r="C53" s="50">
        <v>0</v>
      </c>
      <c r="D53" s="51">
        <f t="shared" si="0"/>
        <v>0</v>
      </c>
    </row>
    <row r="54" spans="2:4" ht="14" customHeight="1" x14ac:dyDescent="0.35">
      <c r="B54" s="49" t="s">
        <v>44</v>
      </c>
      <c r="C54" s="50">
        <v>2206.12</v>
      </c>
      <c r="D54" s="51">
        <f t="shared" si="0"/>
        <v>1100.9394112724001</v>
      </c>
    </row>
    <row r="55" spans="2:4" ht="14" customHeight="1" x14ac:dyDescent="0.35">
      <c r="B55" s="49" t="s">
        <v>45</v>
      </c>
      <c r="C55" s="50">
        <v>0</v>
      </c>
      <c r="D55" s="51">
        <f t="shared" si="0"/>
        <v>0</v>
      </c>
    </row>
    <row r="56" spans="2:4" ht="14" customHeight="1" x14ac:dyDescent="0.35">
      <c r="B56" s="49" t="s">
        <v>46</v>
      </c>
      <c r="C56" s="50">
        <v>0</v>
      </c>
      <c r="D56" s="51">
        <f t="shared" si="0"/>
        <v>0</v>
      </c>
    </row>
    <row r="57" spans="2:4" ht="14" customHeight="1" x14ac:dyDescent="0.35">
      <c r="B57" s="49" t="s">
        <v>47</v>
      </c>
      <c r="C57" s="50">
        <v>34796.949999999997</v>
      </c>
      <c r="D57" s="51">
        <f t="shared" si="0"/>
        <v>17365.027127751498</v>
      </c>
    </row>
    <row r="58" spans="2:4" ht="14" customHeight="1" x14ac:dyDescent="0.35">
      <c r="B58" s="49" t="s">
        <v>48</v>
      </c>
      <c r="C58" s="50">
        <v>790</v>
      </c>
      <c r="D58" s="51">
        <f t="shared" si="0"/>
        <v>394.24062830000003</v>
      </c>
    </row>
    <row r="59" spans="2:4" ht="14" customHeight="1" x14ac:dyDescent="0.35">
      <c r="B59" s="49" t="s">
        <v>49</v>
      </c>
      <c r="C59" s="50">
        <v>14102.59</v>
      </c>
      <c r="D59" s="51">
        <f t="shared" si="0"/>
        <v>7037.7391674143</v>
      </c>
    </row>
    <row r="60" spans="2:4" ht="14" customHeight="1" x14ac:dyDescent="0.35">
      <c r="B60" s="49" t="s">
        <v>50</v>
      </c>
      <c r="C60" s="50">
        <v>967.08</v>
      </c>
      <c r="D60" s="51">
        <f t="shared" si="0"/>
        <v>482.61041369160006</v>
      </c>
    </row>
    <row r="61" spans="2:4" ht="14" customHeight="1" x14ac:dyDescent="0.35">
      <c r="B61" s="49" t="s">
        <v>51</v>
      </c>
      <c r="C61" s="50">
        <v>0</v>
      </c>
      <c r="D61" s="51">
        <f t="shared" si="0"/>
        <v>0</v>
      </c>
    </row>
    <row r="62" spans="2:4" ht="14" customHeight="1" x14ac:dyDescent="0.35">
      <c r="B62" s="47" t="s">
        <v>52</v>
      </c>
      <c r="C62" s="48">
        <f>C63</f>
        <v>150202.96</v>
      </c>
      <c r="D62" s="52"/>
    </row>
    <row r="63" spans="2:4" ht="14" customHeight="1" x14ac:dyDescent="0.35">
      <c r="B63" s="49" t="s">
        <v>53</v>
      </c>
      <c r="C63" s="50">
        <v>150202.96</v>
      </c>
      <c r="D63" s="51">
        <f t="shared" si="0"/>
        <v>74957.100408759201</v>
      </c>
    </row>
    <row r="64" spans="2:4" ht="14" customHeight="1" x14ac:dyDescent="0.35">
      <c r="B64" s="47" t="s">
        <v>54</v>
      </c>
      <c r="C64" s="48">
        <f>SUM(C65:C87)</f>
        <v>471724.83999999997</v>
      </c>
      <c r="D64" s="52"/>
    </row>
    <row r="65" spans="2:4" ht="14" customHeight="1" x14ac:dyDescent="0.35">
      <c r="B65" s="49" t="s">
        <v>55</v>
      </c>
      <c r="C65" s="50">
        <v>326270.90999999997</v>
      </c>
      <c r="D65" s="51">
        <f t="shared" si="0"/>
        <v>162821.8336131807</v>
      </c>
    </row>
    <row r="66" spans="2:4" ht="14" customHeight="1" x14ac:dyDescent="0.35">
      <c r="B66" s="49" t="s">
        <v>56</v>
      </c>
      <c r="C66" s="50">
        <v>34060</v>
      </c>
      <c r="D66" s="51">
        <f t="shared" si="0"/>
        <v>16997.2605062</v>
      </c>
    </row>
    <row r="67" spans="2:4" ht="14" customHeight="1" x14ac:dyDescent="0.35">
      <c r="B67" s="49" t="s">
        <v>57</v>
      </c>
      <c r="C67" s="50">
        <v>625.5</v>
      </c>
      <c r="D67" s="51">
        <f t="shared" si="0"/>
        <v>312.148750635</v>
      </c>
    </row>
    <row r="68" spans="2:4" ht="14" customHeight="1" x14ac:dyDescent="0.35">
      <c r="B68" s="49" t="s">
        <v>58</v>
      </c>
      <c r="C68" s="50">
        <v>12168.58</v>
      </c>
      <c r="D68" s="51">
        <f t="shared" si="0"/>
        <v>6072.5931958465999</v>
      </c>
    </row>
    <row r="69" spans="2:4" ht="14" customHeight="1" x14ac:dyDescent="0.35">
      <c r="B69" s="49" t="s">
        <v>59</v>
      </c>
      <c r="C69" s="50">
        <v>300</v>
      </c>
      <c r="D69" s="51">
        <f t="shared" si="0"/>
        <v>149.71163100000001</v>
      </c>
    </row>
    <row r="70" spans="2:4" ht="14" customHeight="1" x14ac:dyDescent="0.35">
      <c r="B70" s="49" t="s">
        <v>60</v>
      </c>
      <c r="C70" s="50">
        <v>7300</v>
      </c>
      <c r="D70" s="51">
        <f t="shared" si="0"/>
        <v>3642.983021</v>
      </c>
    </row>
    <row r="71" spans="2:4" ht="14" customHeight="1" x14ac:dyDescent="0.35">
      <c r="B71" s="49" t="s">
        <v>61</v>
      </c>
      <c r="C71" s="50">
        <v>-456623.67</v>
      </c>
      <c r="D71" s="51">
        <f t="shared" si="0"/>
        <v>-227872.9146296859</v>
      </c>
    </row>
    <row r="72" spans="2:4" ht="14" customHeight="1" x14ac:dyDescent="0.35">
      <c r="B72" s="49" t="s">
        <v>62</v>
      </c>
      <c r="C72" s="50">
        <v>62901.35</v>
      </c>
      <c r="D72" s="51">
        <f t="shared" si="0"/>
        <v>31390.2123353395</v>
      </c>
    </row>
    <row r="73" spans="2:4" ht="14" customHeight="1" x14ac:dyDescent="0.35">
      <c r="B73" s="49" t="s">
        <v>63</v>
      </c>
      <c r="C73" s="50">
        <v>0</v>
      </c>
      <c r="D73" s="51">
        <f t="shared" si="0"/>
        <v>0</v>
      </c>
    </row>
    <row r="74" spans="2:4" ht="14" customHeight="1" x14ac:dyDescent="0.35">
      <c r="B74" s="49" t="s">
        <v>64</v>
      </c>
      <c r="C74" s="50">
        <v>1475</v>
      </c>
      <c r="D74" s="51">
        <f t="shared" si="0"/>
        <v>736.08218575000001</v>
      </c>
    </row>
    <row r="75" spans="2:4" ht="14" customHeight="1" x14ac:dyDescent="0.35">
      <c r="B75" s="49" t="s">
        <v>65</v>
      </c>
      <c r="C75" s="50">
        <v>-7380</v>
      </c>
      <c r="D75" s="51">
        <f t="shared" si="0"/>
        <v>-3682.9061226000003</v>
      </c>
    </row>
    <row r="76" spans="2:4" ht="14" customHeight="1" x14ac:dyDescent="0.35">
      <c r="B76" s="49" t="s">
        <v>66</v>
      </c>
      <c r="C76" s="50">
        <v>0</v>
      </c>
      <c r="D76" s="51">
        <f t="shared" si="0"/>
        <v>0</v>
      </c>
    </row>
    <row r="77" spans="2:4" ht="14" customHeight="1" x14ac:dyDescent="0.35">
      <c r="B77" s="49" t="s">
        <v>67</v>
      </c>
      <c r="C77" s="50">
        <v>16970.84</v>
      </c>
      <c r="D77" s="51">
        <f t="shared" si="0"/>
        <v>8469.1071194668002</v>
      </c>
    </row>
    <row r="78" spans="2:4" ht="14" customHeight="1" x14ac:dyDescent="0.35">
      <c r="B78" s="49" t="s">
        <v>68</v>
      </c>
      <c r="C78" s="50">
        <v>0</v>
      </c>
      <c r="D78" s="51">
        <f t="shared" si="0"/>
        <v>0</v>
      </c>
    </row>
    <row r="79" spans="2:4" ht="14" customHeight="1" x14ac:dyDescent="0.35">
      <c r="B79" s="49" t="s">
        <v>69</v>
      </c>
      <c r="C79" s="50">
        <v>0</v>
      </c>
      <c r="D79" s="51">
        <f t="shared" si="0"/>
        <v>0</v>
      </c>
    </row>
    <row r="80" spans="2:4" ht="14" customHeight="1" x14ac:dyDescent="0.35">
      <c r="B80" s="49" t="s">
        <v>70</v>
      </c>
      <c r="C80" s="50">
        <v>-1216.67</v>
      </c>
      <c r="D80" s="51">
        <f t="shared" si="0"/>
        <v>-607.16550029590007</v>
      </c>
    </row>
    <row r="81" spans="2:4" ht="14" customHeight="1" x14ac:dyDescent="0.35">
      <c r="B81" s="49" t="s">
        <v>71</v>
      </c>
      <c r="C81" s="50">
        <v>162895.06</v>
      </c>
      <c r="D81" s="51">
        <f t="shared" si="0"/>
        <v>81290.950381476199</v>
      </c>
    </row>
    <row r="82" spans="2:4" ht="14" customHeight="1" x14ac:dyDescent="0.35">
      <c r="B82" s="49" t="s">
        <v>72</v>
      </c>
      <c r="C82" s="50">
        <v>0</v>
      </c>
      <c r="D82" s="51">
        <f t="shared" si="0"/>
        <v>0</v>
      </c>
    </row>
    <row r="83" spans="2:4" ht="14" customHeight="1" x14ac:dyDescent="0.35">
      <c r="B83" s="49" t="s">
        <v>73</v>
      </c>
      <c r="C83" s="50">
        <v>21718.959999999999</v>
      </c>
      <c r="D83" s="51">
        <f t="shared" si="0"/>
        <v>10838.603084079199</v>
      </c>
    </row>
    <row r="84" spans="2:4" ht="14" customHeight="1" x14ac:dyDescent="0.35">
      <c r="B84" s="49" t="s">
        <v>74</v>
      </c>
      <c r="C84" s="50">
        <v>119353.63</v>
      </c>
      <c r="D84" s="51">
        <f t="shared" si="0"/>
        <v>59562.088710235104</v>
      </c>
    </row>
    <row r="85" spans="2:4" ht="14" customHeight="1" x14ac:dyDescent="0.35">
      <c r="B85" s="49" t="s">
        <v>75</v>
      </c>
      <c r="C85" s="50">
        <v>47131.79</v>
      </c>
      <c r="D85" s="51">
        <f t="shared" si="0"/>
        <v>23520.590509498303</v>
      </c>
    </row>
    <row r="86" spans="2:4" ht="14" customHeight="1" x14ac:dyDescent="0.35">
      <c r="B86" s="49" t="s">
        <v>76</v>
      </c>
      <c r="C86" s="50">
        <v>117696.66</v>
      </c>
      <c r="D86" s="51">
        <f t="shared" si="0"/>
        <v>58735.196439508203</v>
      </c>
    </row>
    <row r="87" spans="2:4" ht="14" customHeight="1" x14ac:dyDescent="0.35">
      <c r="B87" s="49" t="s">
        <v>77</v>
      </c>
      <c r="C87" s="50">
        <v>6076.9</v>
      </c>
      <c r="D87" s="51">
        <f t="shared" si="0"/>
        <v>3032.6087014129998</v>
      </c>
    </row>
    <row r="88" spans="2:4" ht="14" customHeight="1" x14ac:dyDescent="0.35">
      <c r="B88" s="47" t="s">
        <v>78</v>
      </c>
      <c r="C88" s="53">
        <v>0</v>
      </c>
      <c r="D88" s="52"/>
    </row>
    <row r="89" spans="2:4" ht="14" customHeight="1" x14ac:dyDescent="0.35">
      <c r="B89" s="49" t="s">
        <v>79</v>
      </c>
      <c r="C89" s="54">
        <v>0</v>
      </c>
      <c r="D89" s="51">
        <f t="shared" si="0"/>
        <v>0</v>
      </c>
    </row>
    <row r="90" spans="2:4" ht="14" customHeight="1" x14ac:dyDescent="0.35">
      <c r="B90" s="49" t="s">
        <v>80</v>
      </c>
      <c r="C90" s="54">
        <v>0</v>
      </c>
      <c r="D90" s="51">
        <f t="shared" si="0"/>
        <v>0</v>
      </c>
    </row>
    <row r="91" spans="2:4" ht="14" customHeight="1" x14ac:dyDescent="0.35">
      <c r="B91" s="49" t="s">
        <v>81</v>
      </c>
      <c r="C91" s="54">
        <v>0</v>
      </c>
      <c r="D91" s="51">
        <f t="shared" si="0"/>
        <v>0</v>
      </c>
    </row>
    <row r="92" spans="2:4" ht="14" customHeight="1" x14ac:dyDescent="0.35">
      <c r="B92" s="47" t="s">
        <v>82</v>
      </c>
      <c r="C92" s="53">
        <f>C94</f>
        <v>-519</v>
      </c>
      <c r="D92" s="52"/>
    </row>
    <row r="93" spans="2:4" ht="14" customHeight="1" x14ac:dyDescent="0.35">
      <c r="B93" s="49" t="s">
        <v>83</v>
      </c>
      <c r="C93" s="54">
        <v>0</v>
      </c>
      <c r="D93" s="51">
        <f t="shared" si="0"/>
        <v>0</v>
      </c>
    </row>
    <row r="94" spans="2:4" ht="14" customHeight="1" x14ac:dyDescent="0.35">
      <c r="B94" s="49" t="s">
        <v>84</v>
      </c>
      <c r="C94" s="54">
        <v>-519</v>
      </c>
      <c r="D94" s="51">
        <f t="shared" si="0"/>
        <v>-259.00112163</v>
      </c>
    </row>
    <row r="95" spans="2:4" ht="14" customHeight="1" x14ac:dyDescent="0.35">
      <c r="B95" s="47" t="s">
        <v>85</v>
      </c>
      <c r="C95" s="48">
        <f>SUM(C96:C110)</f>
        <v>50597.72</v>
      </c>
      <c r="D95" s="52"/>
    </row>
    <row r="96" spans="2:4" ht="14" customHeight="1" x14ac:dyDescent="0.35">
      <c r="B96" s="49" t="s">
        <v>86</v>
      </c>
      <c r="C96" s="50">
        <v>28000</v>
      </c>
      <c r="D96" s="51">
        <f t="shared" si="0"/>
        <v>13973.085560000001</v>
      </c>
    </row>
    <row r="97" spans="2:4" ht="14" customHeight="1" x14ac:dyDescent="0.35">
      <c r="B97" s="49" t="s">
        <v>87</v>
      </c>
      <c r="C97" s="50">
        <v>4623.7700000000004</v>
      </c>
      <c r="D97" s="51">
        <f t="shared" si="0"/>
        <v>2307.4404935629004</v>
      </c>
    </row>
    <row r="98" spans="2:4" ht="14" customHeight="1" x14ac:dyDescent="0.35">
      <c r="B98" s="49" t="s">
        <v>88</v>
      </c>
      <c r="C98" s="50">
        <v>0</v>
      </c>
      <c r="D98" s="51">
        <f t="shared" si="0"/>
        <v>0</v>
      </c>
    </row>
    <row r="99" spans="2:4" ht="14" customHeight="1" x14ac:dyDescent="0.35">
      <c r="B99" s="49" t="s">
        <v>89</v>
      </c>
      <c r="C99" s="50">
        <v>0</v>
      </c>
      <c r="D99" s="51">
        <f t="shared" si="0"/>
        <v>0</v>
      </c>
    </row>
    <row r="100" spans="2:4" ht="14" customHeight="1" x14ac:dyDescent="0.35">
      <c r="B100" s="49" t="s">
        <v>90</v>
      </c>
      <c r="C100" s="50">
        <v>0</v>
      </c>
      <c r="D100" s="51">
        <f t="shared" si="0"/>
        <v>0</v>
      </c>
    </row>
    <row r="101" spans="2:4" ht="14" customHeight="1" x14ac:dyDescent="0.35">
      <c r="B101" s="49" t="s">
        <v>91</v>
      </c>
      <c r="C101" s="50">
        <v>0</v>
      </c>
      <c r="D101" s="51">
        <f t="shared" si="0"/>
        <v>0</v>
      </c>
    </row>
    <row r="102" spans="2:4" ht="14" customHeight="1" x14ac:dyDescent="0.35">
      <c r="B102" s="49" t="s">
        <v>92</v>
      </c>
      <c r="C102" s="50">
        <v>0</v>
      </c>
      <c r="D102" s="51">
        <f t="shared" si="0"/>
        <v>0</v>
      </c>
    </row>
    <row r="103" spans="2:4" ht="14" customHeight="1" x14ac:dyDescent="0.35">
      <c r="B103" s="49" t="s">
        <v>93</v>
      </c>
      <c r="C103" s="50">
        <v>0</v>
      </c>
      <c r="D103" s="51">
        <f t="shared" si="0"/>
        <v>0</v>
      </c>
    </row>
    <row r="104" spans="2:4" ht="14" customHeight="1" x14ac:dyDescent="0.35">
      <c r="B104" s="49" t="s">
        <v>94</v>
      </c>
      <c r="C104" s="50">
        <v>3408.5</v>
      </c>
      <c r="D104" s="51">
        <f t="shared" si="0"/>
        <v>1700.9736475450002</v>
      </c>
    </row>
    <row r="105" spans="2:4" ht="14" customHeight="1" x14ac:dyDescent="0.35">
      <c r="B105" s="49" t="s">
        <v>95</v>
      </c>
      <c r="C105" s="50">
        <v>0</v>
      </c>
      <c r="D105" s="51">
        <f t="shared" si="0"/>
        <v>0</v>
      </c>
    </row>
    <row r="106" spans="2:4" ht="14" customHeight="1" x14ac:dyDescent="0.35">
      <c r="B106" s="49" t="s">
        <v>96</v>
      </c>
      <c r="C106" s="50">
        <v>0</v>
      </c>
      <c r="D106" s="51">
        <f t="shared" si="0"/>
        <v>0</v>
      </c>
    </row>
    <row r="107" spans="2:4" ht="14" customHeight="1" x14ac:dyDescent="0.35">
      <c r="B107" s="49" t="s">
        <v>97</v>
      </c>
      <c r="C107" s="50">
        <v>-462.54</v>
      </c>
      <c r="D107" s="51">
        <f t="shared" si="0"/>
        <v>-230.82539267580003</v>
      </c>
    </row>
    <row r="108" spans="2:4" ht="14" customHeight="1" x14ac:dyDescent="0.35">
      <c r="B108" s="49" t="s">
        <v>98</v>
      </c>
      <c r="C108" s="50">
        <v>15027.99</v>
      </c>
      <c r="D108" s="51">
        <f t="shared" ref="D108:D120" si="1">C108*$D$41</f>
        <v>7499.5496451723002</v>
      </c>
    </row>
    <row r="109" spans="2:4" ht="14" customHeight="1" x14ac:dyDescent="0.35">
      <c r="B109" s="49" t="s">
        <v>99</v>
      </c>
      <c r="C109" s="50">
        <v>0</v>
      </c>
      <c r="D109" s="51">
        <f t="shared" si="1"/>
        <v>0</v>
      </c>
    </row>
    <row r="110" spans="2:4" ht="14" customHeight="1" x14ac:dyDescent="0.35">
      <c r="B110" s="49" t="s">
        <v>100</v>
      </c>
      <c r="C110" s="50">
        <v>0</v>
      </c>
      <c r="D110" s="51">
        <f t="shared" si="1"/>
        <v>0</v>
      </c>
    </row>
    <row r="111" spans="2:4" ht="14" customHeight="1" x14ac:dyDescent="0.35">
      <c r="B111" s="47" t="s">
        <v>101</v>
      </c>
      <c r="C111" s="53">
        <f>SUM(C112:C114)</f>
        <v>288.10000000000002</v>
      </c>
      <c r="D111" s="52"/>
    </row>
    <row r="112" spans="2:4" ht="14" customHeight="1" x14ac:dyDescent="0.35">
      <c r="B112" s="49" t="s">
        <v>102</v>
      </c>
      <c r="C112" s="54">
        <v>0</v>
      </c>
      <c r="D112" s="51">
        <f t="shared" si="1"/>
        <v>0</v>
      </c>
    </row>
    <row r="113" spans="2:4" ht="14" customHeight="1" x14ac:dyDescent="0.35">
      <c r="B113" s="49" t="s">
        <v>103</v>
      </c>
      <c r="C113" s="54">
        <v>288.10000000000002</v>
      </c>
      <c r="D113" s="51">
        <f t="shared" si="1"/>
        <v>143.77306963700002</v>
      </c>
    </row>
    <row r="114" spans="2:4" ht="14" customHeight="1" x14ac:dyDescent="0.35">
      <c r="B114" s="49" t="s">
        <v>104</v>
      </c>
      <c r="C114" s="54">
        <v>0</v>
      </c>
      <c r="D114" s="51">
        <f t="shared" si="1"/>
        <v>0</v>
      </c>
    </row>
    <row r="115" spans="2:4" ht="14" customHeight="1" x14ac:dyDescent="0.35">
      <c r="B115" s="47" t="s">
        <v>105</v>
      </c>
      <c r="C115" s="53">
        <v>0</v>
      </c>
      <c r="D115" s="52"/>
    </row>
    <row r="116" spans="2:4" ht="14" customHeight="1" x14ac:dyDescent="0.35">
      <c r="B116" s="49" t="s">
        <v>106</v>
      </c>
      <c r="C116" s="54">
        <v>0</v>
      </c>
      <c r="D116" s="51">
        <f t="shared" si="1"/>
        <v>0</v>
      </c>
    </row>
    <row r="117" spans="2:4" ht="14" customHeight="1" x14ac:dyDescent="0.35">
      <c r="B117" s="47" t="s">
        <v>107</v>
      </c>
      <c r="C117" s="53">
        <v>0</v>
      </c>
      <c r="D117" s="52"/>
    </row>
    <row r="118" spans="2:4" ht="14" customHeight="1" x14ac:dyDescent="0.35">
      <c r="B118" s="49" t="s">
        <v>108</v>
      </c>
      <c r="C118" s="54">
        <v>0</v>
      </c>
      <c r="D118" s="51">
        <f t="shared" si="1"/>
        <v>0</v>
      </c>
    </row>
    <row r="119" spans="2:4" ht="14" customHeight="1" x14ac:dyDescent="0.35">
      <c r="B119" s="47" t="s">
        <v>109</v>
      </c>
      <c r="C119" s="53">
        <f>C120</f>
        <v>0</v>
      </c>
      <c r="D119" s="52"/>
    </row>
    <row r="120" spans="2:4" ht="14" customHeight="1" x14ac:dyDescent="0.35">
      <c r="B120" s="49" t="s">
        <v>109</v>
      </c>
      <c r="C120" s="54">
        <v>0</v>
      </c>
      <c r="D120" s="51">
        <f t="shared" si="1"/>
        <v>0</v>
      </c>
    </row>
    <row r="121" spans="2:4" ht="14" customHeight="1" x14ac:dyDescent="0.35">
      <c r="B121" s="56"/>
      <c r="C121" s="56"/>
      <c r="D121" s="57"/>
    </row>
    <row r="122" spans="2:4" ht="14" customHeight="1" x14ac:dyDescent="0.35">
      <c r="B122" s="58" t="s">
        <v>110</v>
      </c>
      <c r="C122" s="57">
        <f>C119+C115+C111+C95+C92+C88+C64+C62+C42</f>
        <v>2139772.16</v>
      </c>
      <c r="D122" s="57">
        <f>SUM(D42:D121)</f>
        <v>1067829.2668066432</v>
      </c>
    </row>
  </sheetData>
  <mergeCells count="9">
    <mergeCell ref="B40:C41"/>
    <mergeCell ref="D34:E34"/>
    <mergeCell ref="D35:E35"/>
    <mergeCell ref="B2:E2"/>
    <mergeCell ref="B4:E4"/>
    <mergeCell ref="C15:D15"/>
    <mergeCell ref="C16:D16"/>
    <mergeCell ref="C19:D19"/>
    <mergeCell ref="B9:B10"/>
  </mergeCells>
  <printOptions horizontalCentered="1"/>
  <pageMargins left="0.39370078740157483" right="7.874015748031496E-2" top="0.55118110236220474" bottom="0.55118110236220474" header="0.31496062992125984" footer="0.31496062992125984"/>
  <pageSetup paperSize="9" scale="59" fitToHeight="2" orientation="portrait" r:id="rId1"/>
  <headerFooter>
    <oddFooter>&amp;C&amp;G&amp;R&amp;P/&amp;N</oddFooter>
  </headerFooter>
  <rowBreaks count="1" manualBreakCount="1">
    <brk id="36" min="1" max="6" man="1"/>
  </rowBreaks>
  <ignoredErrors>
    <ignoredError sqref="C42 C64 C111" formulaRange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HUGOL</vt:lpstr>
      <vt:lpstr>HUGOL!Area_de_impressao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da Silva Machado</dc:creator>
  <cp:lastModifiedBy>Setorial</cp:lastModifiedBy>
  <cp:lastPrinted>2023-12-19T13:51:11Z</cp:lastPrinted>
  <dcterms:created xsi:type="dcterms:W3CDTF">2023-07-18T13:53:25Z</dcterms:created>
  <dcterms:modified xsi:type="dcterms:W3CDTF">2025-01-28T13:29:37Z</dcterms:modified>
</cp:coreProperties>
</file>