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HUGOL\"/>
    </mc:Choice>
  </mc:AlternateContent>
  <xr:revisionPtr revIDLastSave="0" documentId="13_ncr:1_{512DD80E-7EE1-43C6-B715-1241CE4F5674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" i="5" l="1"/>
  <c r="C116" i="5"/>
  <c r="C100" i="5"/>
  <c r="C97" i="5"/>
  <c r="C69" i="5"/>
  <c r="C67" i="5"/>
  <c r="C47" i="5"/>
  <c r="E25" i="5"/>
  <c r="C127" i="5" l="1"/>
  <c r="D24" i="5" l="1"/>
  <c r="F24" i="5" s="1"/>
  <c r="D23" i="5"/>
  <c r="F23" i="5" s="1"/>
  <c r="D22" i="5"/>
  <c r="F22" i="5" s="1"/>
  <c r="D21" i="5"/>
  <c r="F21" i="5" s="1"/>
  <c r="D125" i="5"/>
  <c r="D123" i="5"/>
  <c r="D121" i="5"/>
  <c r="D119" i="5"/>
  <c r="D118" i="5"/>
  <c r="D117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99" i="5"/>
  <c r="D98" i="5"/>
  <c r="D96" i="5"/>
  <c r="D95" i="5"/>
  <c r="D94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8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F25" i="5" l="1"/>
  <c r="D127" i="5"/>
  <c r="D25" i="5" l="1"/>
  <c r="C25" i="5" l="1"/>
</calcChain>
</file>

<file path=xl/sharedStrings.xml><?xml version="1.0" encoding="utf-8"?>
<sst xmlns="http://schemas.openxmlformats.org/spreadsheetml/2006/main" count="126" uniqueCount="121">
  <si>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</si>
  <si>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</si>
  <si>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</si>
  <si>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</si>
  <si>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</si>
  <si>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</si>
  <si>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</si>
  <si>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</si>
  <si>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</si>
  <si>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</si>
  <si>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</si>
  <si>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</si>
  <si>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</si>
  <si>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</si>
  <si>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</si>
  <si>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</si>
  <si>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</si>
  <si>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</si>
  <si>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</si>
  <si>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</si>
  <si>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</si>
  <si>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</si>
  <si>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</si>
  <si>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</si>
  <si>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</si>
  <si>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</si>
  <si>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</si>
  <si>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</si>
  <si>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</si>
  <si>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</si>
  <si>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</si>
  <si>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</si>
  <si>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</si>
  <si>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</si>
  <si>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</si>
  <si>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</si>
  <si>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</si>
  <si>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</si>
  <si>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</si>
  <si>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</si>
  <si>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</si>
  <si>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</si>
  <si>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</si>
  <si>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</si>
  <si>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</si>
  <si>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</si>
  <si>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</si>
  <si>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</si>
  <si>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</si>
  <si>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</si>
  <si>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</si>
  <si>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</si>
  <si>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</si>
  <si>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</si>
  <si>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</si>
  <si>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</si>
  <si>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</si>
  <si>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</si>
  <si>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</si>
  <si>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</si>
  <si>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</si>
  <si>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</si>
  <si>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</si>
  <si>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</si>
  <si>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</si>
  <si>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</si>
  <si>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</si>
  <si>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</si>
  <si>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</si>
  <si>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</si>
  <si>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</si>
  <si>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</si>
  <si>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</si>
  <si>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</si>
  <si>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</si>
  <si>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</si>
  <si>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</si>
  <si>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</si>
  <si>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</si>
  <si>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</si>
  <si>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</si>
  <si>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</si>
  <si>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</si>
  <si>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</si>
  <si>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</si>
  <si>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</si>
  <si>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</si>
  <si>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</si>
  <si>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</si>
  <si>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</si>
  <si>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</si>
  <si>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</si>
  <si>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</si>
  <si>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</si>
  <si>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</si>
  <si>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</si>
  <si>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</si>
  <si>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</si>
  <si>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</si>
  <si>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</si>
  <si>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</si>
  <si>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</si>
  <si>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</si>
  <si>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</si>
  <si>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</si>
  <si>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</si>
  <si>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</si>
  <si>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</si>
  <si>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</si>
  <si>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</si>
  <si>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LAGE DE SIQUEIRA - HUGOL</t>
  </si>
  <si>
    <t>HOSPITAL ESTADUAL DE URGÊNCIAS GOVERNADOR OTÁVIO</t>
  </si>
  <si>
    <t>AJUSTE</t>
  </si>
  <si>
    <t>DEZ/2023</t>
  </si>
  <si>
    <t>VALOR RATEO</t>
  </si>
  <si>
    <t xml:space="preserve">2) Nota Explicativa: No mês de Dezembro/2023 houve a necessidade de efetuar um reajuste, visto que recebemos a informação posterirormente do valor correto do Contrato de Gestão das unidades CRER E HDS, alterando assim a base de cálculo da competência Março, Abril, Maio, Junho, Julho, Agosto, Setembro, Outubro e Novembro de 2023, e, reajustado na competencia Dezembro/2023. Ressaltamos que o cálculo não gerou prejuízo para as demais instituições, apenas rejuste de valores. </t>
  </si>
  <si>
    <t>1) Nota Explicativa: A base de cálculo do percentual utilizado para rateio das despesas totais da AGIR é de 100% dos contratos de Gestão SES/GO.</t>
  </si>
  <si>
    <t>003/2014 - 11º Aditivo</t>
  </si>
  <si>
    <t>15/07/2023 a 15/07/2026</t>
  </si>
  <si>
    <t>Dezembro/2023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</si>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</sst>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left" wrapText="1"/>
    </xf>
    <xf numFmtId="4" fontId="20" fillId="6" borderId="3" xfId="4" applyNumberFormat="1" applyFont="1" applyFill="1" applyBorder="1" applyAlignment="1">
      <alignment horizontal="right" wrapText="1"/>
    </xf>
    <xf numFmtId="0" fontId="22" fillId="6" borderId="3" xfId="0" applyFont="1" applyFill="1" applyBorder="1" applyAlignment="1">
      <alignment horizontal="left" wrapText="1"/>
    </xf>
    <xf numFmtId="4" fontId="22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0" fillId="6" borderId="3" xfId="0" applyNumberFormat="1" applyFont="1" applyFill="1" applyBorder="1" applyAlignment="1">
      <alignment horizontal="right" wrapText="1"/>
    </xf>
    <xf numFmtId="4" fontId="22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19" fillId="0" borderId="3" xfId="0" applyFont="1" applyBorder="1"/>
    <xf numFmtId="10" fontId="19" fillId="5" borderId="3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44" fontId="15" fillId="0" borderId="3" xfId="0" applyNumberFormat="1" applyFont="1" applyBorder="1" applyAlignment="1">
      <alignment vertical="center"/>
    </xf>
    <xf numFmtId="164" fontId="13" fillId="3" borderId="6" xfId="1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596576</xdr:colOff>
      <xdr:row>0</xdr:row>
      <xdr:rowOff>254000</xdr:rowOff>
    </xdr:from>
    <xdr:to>
      <xdr:col>6</xdr:col>
      <xdr:colOff>168275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76" y="254000"/>
          <a:ext cx="8337874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7"/>
  <sheetViews>
    <sheetView showGridLines="0" tabSelected="1" zoomScaleNormal="100" zoomScaleSheetLayoutView="100" workbookViewId="0">
      <selection activeCell="J4" sqref="J4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8.63281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67" t="s">
        <v>0</v>
      </c>
      <c r="C2" s="67"/>
      <c r="D2" s="67"/>
      <c r="E2" s="67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68" t="s">
        <v>1</v>
      </c>
      <c r="C4" s="68"/>
      <c r="D4" s="68"/>
      <c r="E4" s="68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">
      <c r="B9" s="11" t="s">
        <v>9</v>
      </c>
      <c r="C9" s="43" t="s">
        <v>111</v>
      </c>
      <c r="D9" s="43"/>
      <c r="E9" s="43"/>
    </row>
    <row r="10" spans="2:5" s="4" customFormat="1" ht="17" customHeight="1" x14ac:dyDescent="0.3">
      <c r="B10" s="11"/>
      <c r="C10" s="43" t="s">
        <v>110</v>
      </c>
      <c r="D10" s="43"/>
      <c r="E10" s="43"/>
    </row>
    <row r="11" spans="2:5" s="4" customFormat="1" ht="17" customHeight="1" x14ac:dyDescent="0.35">
      <c r="B11" s="13" t="s">
        <v>4</v>
      </c>
      <c r="C11" s="12" t="s">
        <v>25</v>
      </c>
      <c r="D11" s="14"/>
    </row>
    <row r="12" spans="2:5" s="4" customFormat="1" ht="17" customHeight="1" x14ac:dyDescent="0.35">
      <c r="B12" s="10" t="s">
        <v>10</v>
      </c>
      <c r="C12" s="15" t="s">
        <v>117</v>
      </c>
      <c r="D12" s="16"/>
    </row>
    <row r="13" spans="2:5" s="4" customFormat="1" ht="17" customHeight="1" x14ac:dyDescent="0.35">
      <c r="B13" s="8" t="s">
        <v>11</v>
      </c>
      <c r="C13" s="15" t="s">
        <v>118</v>
      </c>
      <c r="D13" s="16"/>
    </row>
    <row r="14" spans="2:5" s="4" customFormat="1" ht="17" customHeight="1" x14ac:dyDescent="0.35">
      <c r="B14" s="15" t="s">
        <v>12</v>
      </c>
      <c r="C14" s="17">
        <v>33007376.07</v>
      </c>
      <c r="D14" s="16"/>
    </row>
    <row r="15" spans="2:5" s="4" customFormat="1" ht="25" customHeight="1" x14ac:dyDescent="0.35">
      <c r="C15" s="69"/>
      <c r="D15" s="69"/>
    </row>
    <row r="16" spans="2:5" s="4" customFormat="1" ht="25" customHeight="1" x14ac:dyDescent="0.35">
      <c r="B16" s="18" t="s">
        <v>13</v>
      </c>
      <c r="C16" s="69"/>
      <c r="D16" s="69"/>
    </row>
    <row r="17" spans="2:8" s="4" customFormat="1" ht="25" customHeight="1" x14ac:dyDescent="0.35">
      <c r="B17" s="19" t="s">
        <v>14</v>
      </c>
      <c r="C17" s="19" t="s">
        <v>15</v>
      </c>
      <c r="D17" s="20" t="s">
        <v>16</v>
      </c>
    </row>
    <row r="18" spans="2:8" s="4" customFormat="1" ht="25" customHeight="1" x14ac:dyDescent="0.35">
      <c r="B18" s="21" t="s">
        <v>26</v>
      </c>
      <c r="C18" s="65" t="s">
        <v>119</v>
      </c>
      <c r="D18" s="22">
        <v>0.49850351599999998</v>
      </c>
    </row>
    <row r="19" spans="2:8" s="4" customFormat="1" ht="16.5" customHeight="1" x14ac:dyDescent="0.35">
      <c r="B19" s="23"/>
      <c r="C19" s="70"/>
      <c r="D19" s="70"/>
    </row>
    <row r="20" spans="2:8" s="4" customFormat="1" ht="25" customHeight="1" x14ac:dyDescent="0.35">
      <c r="B20" s="24" t="s">
        <v>17</v>
      </c>
      <c r="C20" s="25" t="s">
        <v>18</v>
      </c>
      <c r="D20" s="20" t="s">
        <v>27</v>
      </c>
      <c r="E20" s="20" t="s">
        <v>112</v>
      </c>
      <c r="F20" s="20" t="s">
        <v>114</v>
      </c>
    </row>
    <row r="21" spans="2:8" s="4" customFormat="1" ht="25" customHeight="1" x14ac:dyDescent="0.35">
      <c r="B21" s="26" t="s">
        <v>19</v>
      </c>
      <c r="C21" s="27">
        <v>1260377.52</v>
      </c>
      <c r="D21" s="28">
        <f>C21*D18</f>
        <v>628302.62520736025</v>
      </c>
      <c r="E21" s="62">
        <v>-6771.94</v>
      </c>
      <c r="F21" s="62">
        <f>D21+E21-0.01</f>
        <v>621530.6752073603</v>
      </c>
    </row>
    <row r="22" spans="2:8" s="4" customFormat="1" ht="25" customHeight="1" x14ac:dyDescent="0.35">
      <c r="B22" s="29" t="s">
        <v>20</v>
      </c>
      <c r="C22" s="30">
        <v>83147.28</v>
      </c>
      <c r="D22" s="31">
        <f>C22*D18</f>
        <v>41449.211425836475</v>
      </c>
      <c r="E22" s="62">
        <v>-319.47000000000003</v>
      </c>
      <c r="F22" s="62">
        <f>D22+E22+0.01</f>
        <v>41129.751425836475</v>
      </c>
    </row>
    <row r="23" spans="2:8" ht="25" customHeight="1" x14ac:dyDescent="0.3">
      <c r="B23" s="26" t="s">
        <v>21</v>
      </c>
      <c r="C23" s="27">
        <v>455552.53</v>
      </c>
      <c r="D23" s="27">
        <f>C23*D18</f>
        <v>227094.53792769549</v>
      </c>
      <c r="E23" s="62">
        <v>-1876.35</v>
      </c>
      <c r="F23" s="62">
        <f>D23+E23</f>
        <v>225218.18792769549</v>
      </c>
      <c r="G23" s="4"/>
    </row>
    <row r="24" spans="2:8" ht="25" customHeight="1" x14ac:dyDescent="0.3">
      <c r="B24" s="26" t="s">
        <v>22</v>
      </c>
      <c r="C24" s="32">
        <v>0</v>
      </c>
      <c r="D24" s="33">
        <f>C24*D18</f>
        <v>0</v>
      </c>
      <c r="E24" s="62">
        <v>-56</v>
      </c>
      <c r="F24" s="62">
        <f>D24+E24</f>
        <v>-56</v>
      </c>
      <c r="G24" s="4"/>
      <c r="H24" s="34"/>
    </row>
    <row r="25" spans="2:8" ht="25" customHeight="1" x14ac:dyDescent="0.3">
      <c r="B25" s="35"/>
      <c r="C25" s="36">
        <f>SUM(C21:C24)</f>
        <v>1799077.33</v>
      </c>
      <c r="D25" s="36">
        <f>SUM(D21:D24)</f>
        <v>896846.37456089212</v>
      </c>
      <c r="E25" s="63">
        <f>SUM(E21:E24)</f>
        <v>-9023.76</v>
      </c>
      <c r="F25" s="63">
        <f>SUM(F21:F24)</f>
        <v>887822.61456089222</v>
      </c>
      <c r="G25" s="4"/>
    </row>
    <row r="26" spans="2:8" ht="12.5" customHeight="1" x14ac:dyDescent="0.3">
      <c r="B26" s="37"/>
      <c r="C26" s="38"/>
      <c r="D26" s="38"/>
    </row>
    <row r="27" spans="2:8" ht="12.5" customHeight="1" x14ac:dyDescent="0.3">
      <c r="B27" s="37"/>
      <c r="C27" s="38"/>
      <c r="D27" s="38"/>
    </row>
    <row r="28" spans="2:8" ht="12" customHeight="1" x14ac:dyDescent="0.35">
      <c r="B28" s="61" t="s">
        <v>116</v>
      </c>
      <c r="C28"/>
      <c r="D28"/>
      <c r="E28"/>
      <c r="F28"/>
      <c r="G28"/>
      <c r="H28"/>
    </row>
    <row r="29" spans="2:8" ht="14" customHeight="1" x14ac:dyDescent="0.3">
      <c r="B29" s="71" t="s">
        <v>115</v>
      </c>
      <c r="C29" s="71"/>
      <c r="D29" s="71"/>
      <c r="E29" s="71"/>
      <c r="F29" s="71"/>
      <c r="G29" s="71"/>
    </row>
    <row r="30" spans="2:8" ht="14" customHeight="1" x14ac:dyDescent="0.3">
      <c r="B30" s="71"/>
      <c r="C30" s="71"/>
      <c r="D30" s="71"/>
      <c r="E30" s="71"/>
      <c r="F30" s="71"/>
      <c r="G30" s="71"/>
    </row>
    <row r="31" spans="2:8" ht="14" customHeight="1" x14ac:dyDescent="0.3">
      <c r="B31" s="71"/>
      <c r="C31" s="71"/>
      <c r="D31" s="71"/>
      <c r="E31" s="71"/>
      <c r="F31" s="71"/>
      <c r="G31" s="71"/>
    </row>
    <row r="32" spans="2:8" ht="14" customHeight="1" x14ac:dyDescent="0.3">
      <c r="B32" s="71"/>
      <c r="C32" s="71"/>
      <c r="D32" s="71"/>
      <c r="E32" s="71"/>
      <c r="F32" s="71"/>
      <c r="G32" s="71"/>
    </row>
    <row r="33" spans="2:7" ht="14" customHeight="1" x14ac:dyDescent="0.3">
      <c r="B33" s="71"/>
      <c r="C33" s="71"/>
      <c r="D33" s="71"/>
      <c r="E33" s="71"/>
      <c r="F33" s="71"/>
      <c r="G33" s="71"/>
    </row>
    <row r="34" spans="2:7" ht="14" customHeight="1" x14ac:dyDescent="0.3">
      <c r="B34" s="64"/>
      <c r="C34" s="64"/>
      <c r="D34" s="64"/>
      <c r="E34" s="64"/>
      <c r="F34" s="64"/>
      <c r="G34" s="64"/>
    </row>
    <row r="35" spans="2:7" ht="14" customHeight="1" x14ac:dyDescent="0.35">
      <c r="B35" s="39" t="s">
        <v>120</v>
      </c>
      <c r="C35" s="40"/>
      <c r="D35" s="41"/>
    </row>
    <row r="36" spans="2:7" ht="14" customHeight="1" x14ac:dyDescent="0.35">
      <c r="B36" s="39"/>
      <c r="C36" s="40"/>
      <c r="D36" s="41"/>
    </row>
    <row r="38" spans="2:7" ht="14" customHeight="1" x14ac:dyDescent="0.35">
      <c r="B38" s="39"/>
      <c r="C38" s="40"/>
      <c r="D38" s="41"/>
    </row>
    <row r="39" spans="2:7" ht="14" customHeight="1" x14ac:dyDescent="0.3">
      <c r="B39" s="3"/>
      <c r="C39" s="3"/>
      <c r="D39" s="72"/>
      <c r="E39" s="72"/>
    </row>
    <row r="40" spans="2:7" ht="20" customHeight="1" x14ac:dyDescent="0.3">
      <c r="B40" s="42" t="s">
        <v>23</v>
      </c>
      <c r="C40" s="3"/>
      <c r="D40" s="73" t="s">
        <v>24</v>
      </c>
      <c r="E40" s="73"/>
    </row>
    <row r="41" spans="2:7" ht="12.5" customHeight="1" x14ac:dyDescent="0.3">
      <c r="B41" s="3"/>
      <c r="C41" s="38"/>
      <c r="D41" s="38"/>
    </row>
    <row r="42" spans="2:7" ht="12.5" customHeight="1" x14ac:dyDescent="0.3">
      <c r="B42" s="37"/>
      <c r="C42" s="38"/>
      <c r="D42" s="38"/>
    </row>
    <row r="43" spans="2:7" ht="12.5" customHeight="1" x14ac:dyDescent="0.35">
      <c r="B43" s="44" t="s">
        <v>28</v>
      </c>
      <c r="C43" s="44"/>
      <c r="D43" s="44"/>
    </row>
    <row r="44" spans="2:7" ht="12.5" customHeight="1" x14ac:dyDescent="0.35">
      <c r="B44" s="44" t="s">
        <v>29</v>
      </c>
      <c r="C44" s="45" t="s">
        <v>26</v>
      </c>
      <c r="D44" s="46" t="s">
        <v>113</v>
      </c>
    </row>
    <row r="45" spans="2:7" ht="12.5" customHeight="1" x14ac:dyDescent="0.35">
      <c r="B45" s="66" t="s">
        <v>30</v>
      </c>
      <c r="C45" s="66"/>
      <c r="D45" s="47" t="s">
        <v>26</v>
      </c>
    </row>
    <row r="46" spans="2:7" ht="12.5" customHeight="1" x14ac:dyDescent="0.35">
      <c r="B46" s="66"/>
      <c r="C46" s="66"/>
      <c r="D46" s="60">
        <v>0.49850351599999998</v>
      </c>
    </row>
    <row r="47" spans="2:7" ht="14" customHeight="1" x14ac:dyDescent="0.35">
      <c r="B47" s="48" t="s">
        <v>31</v>
      </c>
      <c r="C47" s="49">
        <f>SUM(C48:C65)</f>
        <v>1208778.77</v>
      </c>
      <c r="D47" s="56"/>
    </row>
    <row r="48" spans="2:7" ht="14" customHeight="1" x14ac:dyDescent="0.35">
      <c r="B48" s="50" t="s">
        <v>32</v>
      </c>
      <c r="C48" s="51">
        <v>650645.63</v>
      </c>
      <c r="D48" s="52">
        <f>C48*$D$46</f>
        <v>324349.13422503509</v>
      </c>
    </row>
    <row r="49" spans="2:4" ht="14" customHeight="1" x14ac:dyDescent="0.35">
      <c r="B49" s="50" t="s">
        <v>33</v>
      </c>
      <c r="C49" s="51">
        <v>54215.92</v>
      </c>
      <c r="D49" s="52">
        <f t="shared" ref="D49:D112" si="0">C49*$D$46</f>
        <v>27026.826743174719</v>
      </c>
    </row>
    <row r="50" spans="2:4" ht="14" customHeight="1" x14ac:dyDescent="0.35">
      <c r="B50" s="50" t="s">
        <v>34</v>
      </c>
      <c r="C50" s="51">
        <v>67095.12</v>
      </c>
      <c r="D50" s="52">
        <f t="shared" si="0"/>
        <v>33447.153226441915</v>
      </c>
    </row>
    <row r="51" spans="2:4" ht="14" customHeight="1" x14ac:dyDescent="0.35">
      <c r="B51" s="50" t="s">
        <v>35</v>
      </c>
      <c r="C51" s="51">
        <v>0</v>
      </c>
      <c r="D51" s="52">
        <f t="shared" si="0"/>
        <v>0</v>
      </c>
    </row>
    <row r="52" spans="2:4" ht="14" customHeight="1" x14ac:dyDescent="0.35">
      <c r="B52" s="50" t="s">
        <v>36</v>
      </c>
      <c r="C52" s="51">
        <v>-4378.6499999999996</v>
      </c>
      <c r="D52" s="52">
        <f t="shared" si="0"/>
        <v>-2182.7724203333996</v>
      </c>
    </row>
    <row r="53" spans="2:4" ht="14" customHeight="1" x14ac:dyDescent="0.35">
      <c r="B53" s="50" t="s">
        <v>37</v>
      </c>
      <c r="C53" s="51">
        <v>42.32</v>
      </c>
      <c r="D53" s="52">
        <f t="shared" si="0"/>
        <v>21.09666879712</v>
      </c>
    </row>
    <row r="54" spans="2:4" ht="14" customHeight="1" x14ac:dyDescent="0.35">
      <c r="B54" s="50" t="s">
        <v>38</v>
      </c>
      <c r="C54" s="51">
        <v>1320</v>
      </c>
      <c r="D54" s="52">
        <f t="shared" si="0"/>
        <v>658.02464111999996</v>
      </c>
    </row>
    <row r="55" spans="2:4" ht="14" customHeight="1" x14ac:dyDescent="0.35">
      <c r="B55" s="50" t="s">
        <v>39</v>
      </c>
      <c r="C55" s="51">
        <v>9662.48</v>
      </c>
      <c r="D55" s="52">
        <f t="shared" si="0"/>
        <v>4816.7802532796795</v>
      </c>
    </row>
    <row r="56" spans="2:4" ht="14" customHeight="1" x14ac:dyDescent="0.35">
      <c r="B56" s="50" t="s">
        <v>40</v>
      </c>
      <c r="C56" s="51">
        <v>362602.9</v>
      </c>
      <c r="D56" s="52">
        <f t="shared" si="0"/>
        <v>180758.8205617964</v>
      </c>
    </row>
    <row r="57" spans="2:4" ht="14" customHeight="1" x14ac:dyDescent="0.35">
      <c r="B57" s="50" t="s">
        <v>41</v>
      </c>
      <c r="C57" s="51">
        <v>15076.31</v>
      </c>
      <c r="D57" s="52">
        <f t="shared" si="0"/>
        <v>7515.5935433059594</v>
      </c>
    </row>
    <row r="58" spans="2:4" ht="14" customHeight="1" x14ac:dyDescent="0.35">
      <c r="B58" s="50" t="s">
        <v>42</v>
      </c>
      <c r="C58" s="51">
        <v>29.05</v>
      </c>
      <c r="D58" s="52">
        <f t="shared" si="0"/>
        <v>14.481527139799999</v>
      </c>
    </row>
    <row r="59" spans="2:4" ht="14" customHeight="1" x14ac:dyDescent="0.35">
      <c r="B59" s="50" t="s">
        <v>43</v>
      </c>
      <c r="C59" s="51">
        <v>2171.7199999999998</v>
      </c>
      <c r="D59" s="52">
        <f t="shared" si="0"/>
        <v>1082.61005576752</v>
      </c>
    </row>
    <row r="60" spans="2:4" ht="14" customHeight="1" x14ac:dyDescent="0.35">
      <c r="B60" s="50" t="s">
        <v>44</v>
      </c>
      <c r="C60" s="51">
        <v>0</v>
      </c>
      <c r="D60" s="52">
        <f t="shared" si="0"/>
        <v>0</v>
      </c>
    </row>
    <row r="61" spans="2:4" ht="14" customHeight="1" x14ac:dyDescent="0.35">
      <c r="B61" s="50" t="s">
        <v>45</v>
      </c>
      <c r="C61" s="51">
        <v>0</v>
      </c>
      <c r="D61" s="52">
        <f t="shared" si="0"/>
        <v>0</v>
      </c>
    </row>
    <row r="62" spans="2:4" ht="14" customHeight="1" x14ac:dyDescent="0.35">
      <c r="B62" s="50" t="s">
        <v>46</v>
      </c>
      <c r="C62" s="51">
        <v>34796.949999999997</v>
      </c>
      <c r="D62" s="52">
        <f t="shared" si="0"/>
        <v>17346.401921076198</v>
      </c>
    </row>
    <row r="63" spans="2:4" ht="14" customHeight="1" x14ac:dyDescent="0.35">
      <c r="B63" s="50" t="s">
        <v>47</v>
      </c>
      <c r="C63" s="51">
        <v>790</v>
      </c>
      <c r="D63" s="52">
        <f t="shared" si="0"/>
        <v>393.81777763999997</v>
      </c>
    </row>
    <row r="64" spans="2:4" ht="14" customHeight="1" x14ac:dyDescent="0.35">
      <c r="B64" s="50" t="s">
        <v>48</v>
      </c>
      <c r="C64" s="51">
        <v>13759.3</v>
      </c>
      <c r="D64" s="52">
        <f t="shared" si="0"/>
        <v>6859.0594276987995</v>
      </c>
    </row>
    <row r="65" spans="2:4" ht="14" customHeight="1" x14ac:dyDescent="0.35">
      <c r="B65" s="50" t="s">
        <v>49</v>
      </c>
      <c r="C65" s="51">
        <v>949.72</v>
      </c>
      <c r="D65" s="52">
        <f t="shared" si="0"/>
        <v>473.43875921552001</v>
      </c>
    </row>
    <row r="66" spans="2:4" ht="14" customHeight="1" x14ac:dyDescent="0.35">
      <c r="B66" s="50" t="s">
        <v>50</v>
      </c>
      <c r="C66" s="51">
        <v>0</v>
      </c>
      <c r="D66" s="52">
        <f t="shared" si="0"/>
        <v>0</v>
      </c>
    </row>
    <row r="67" spans="2:4" ht="14" customHeight="1" x14ac:dyDescent="0.35">
      <c r="B67" s="48" t="s">
        <v>51</v>
      </c>
      <c r="C67" s="49">
        <f>C68</f>
        <v>51598.75</v>
      </c>
      <c r="D67" s="53"/>
    </row>
    <row r="68" spans="2:4" ht="14" customHeight="1" x14ac:dyDescent="0.35">
      <c r="B68" s="50" t="s">
        <v>52</v>
      </c>
      <c r="C68" s="51">
        <v>51598.75</v>
      </c>
      <c r="D68" s="52">
        <f t="shared" si="0"/>
        <v>25722.158296204998</v>
      </c>
    </row>
    <row r="69" spans="2:4" ht="14" customHeight="1" x14ac:dyDescent="0.35">
      <c r="B69" s="48" t="s">
        <v>53</v>
      </c>
      <c r="C69" s="49">
        <f>SUM(C70:C92)</f>
        <v>455552.53</v>
      </c>
      <c r="D69" s="53"/>
    </row>
    <row r="70" spans="2:4" ht="14" customHeight="1" x14ac:dyDescent="0.35">
      <c r="B70" s="50" t="s">
        <v>54</v>
      </c>
      <c r="C70" s="51">
        <v>0</v>
      </c>
      <c r="D70" s="52">
        <f t="shared" si="0"/>
        <v>0</v>
      </c>
    </row>
    <row r="71" spans="2:4" ht="14" customHeight="1" x14ac:dyDescent="0.35">
      <c r="B71" s="50" t="s">
        <v>55</v>
      </c>
      <c r="C71" s="51">
        <v>30510</v>
      </c>
      <c r="D71" s="52">
        <f t="shared" si="0"/>
        <v>15209.342273159999</v>
      </c>
    </row>
    <row r="72" spans="2:4" ht="14" customHeight="1" x14ac:dyDescent="0.35">
      <c r="B72" s="50" t="s">
        <v>56</v>
      </c>
      <c r="C72" s="51">
        <v>926.75</v>
      </c>
      <c r="D72" s="52">
        <f t="shared" si="0"/>
        <v>461.98813345299999</v>
      </c>
    </row>
    <row r="73" spans="2:4" ht="14" customHeight="1" x14ac:dyDescent="0.35">
      <c r="B73" s="50" t="s">
        <v>57</v>
      </c>
      <c r="C73" s="51">
        <v>6218.25</v>
      </c>
      <c r="D73" s="52">
        <f t="shared" si="0"/>
        <v>3099.8194883669998</v>
      </c>
    </row>
    <row r="74" spans="2:4" ht="14" customHeight="1" x14ac:dyDescent="0.35">
      <c r="B74" s="50" t="s">
        <v>58</v>
      </c>
      <c r="C74" s="51">
        <v>0</v>
      </c>
      <c r="D74" s="52">
        <f t="shared" si="0"/>
        <v>0</v>
      </c>
    </row>
    <row r="75" spans="2:4" ht="14" customHeight="1" x14ac:dyDescent="0.35">
      <c r="B75" s="50" t="s">
        <v>59</v>
      </c>
      <c r="C75" s="51">
        <v>7300</v>
      </c>
      <c r="D75" s="52">
        <f t="shared" si="0"/>
        <v>3639.0756667999999</v>
      </c>
    </row>
    <row r="76" spans="2:4" ht="14" customHeight="1" x14ac:dyDescent="0.35">
      <c r="B76" s="50" t="s">
        <v>60</v>
      </c>
      <c r="C76" s="51">
        <v>0</v>
      </c>
      <c r="D76" s="52">
        <f t="shared" si="0"/>
        <v>0</v>
      </c>
    </row>
    <row r="77" spans="2:4" ht="14" customHeight="1" x14ac:dyDescent="0.35">
      <c r="B77" s="50" t="s">
        <v>61</v>
      </c>
      <c r="C77" s="51">
        <v>23590</v>
      </c>
      <c r="D77" s="52">
        <f t="shared" si="0"/>
        <v>11759.69794244</v>
      </c>
    </row>
    <row r="78" spans="2:4" ht="14" customHeight="1" x14ac:dyDescent="0.35">
      <c r="B78" s="50" t="s">
        <v>62</v>
      </c>
      <c r="C78" s="51">
        <v>0</v>
      </c>
      <c r="D78" s="52">
        <f t="shared" si="0"/>
        <v>0</v>
      </c>
    </row>
    <row r="79" spans="2:4" ht="14" customHeight="1" x14ac:dyDescent="0.35">
      <c r="B79" s="50" t="s">
        <v>63</v>
      </c>
      <c r="C79" s="51">
        <v>3397</v>
      </c>
      <c r="D79" s="52">
        <f t="shared" si="0"/>
        <v>1693.4164438519999</v>
      </c>
    </row>
    <row r="80" spans="2:4" ht="14" customHeight="1" x14ac:dyDescent="0.35">
      <c r="B80" s="50" t="s">
        <v>64</v>
      </c>
      <c r="C80" s="51">
        <v>0</v>
      </c>
      <c r="D80" s="52">
        <f t="shared" si="0"/>
        <v>0</v>
      </c>
    </row>
    <row r="81" spans="2:4" ht="14" customHeight="1" x14ac:dyDescent="0.35">
      <c r="B81" s="50" t="s">
        <v>65</v>
      </c>
      <c r="C81" s="51">
        <v>0</v>
      </c>
      <c r="D81" s="52">
        <f t="shared" si="0"/>
        <v>0</v>
      </c>
    </row>
    <row r="82" spans="2:4" ht="14" customHeight="1" x14ac:dyDescent="0.35">
      <c r="B82" s="50" t="s">
        <v>66</v>
      </c>
      <c r="C82" s="51">
        <v>16970.84</v>
      </c>
      <c r="D82" s="52">
        <f t="shared" si="0"/>
        <v>8460.0234094734406</v>
      </c>
    </row>
    <row r="83" spans="2:4" ht="14" customHeight="1" x14ac:dyDescent="0.35">
      <c r="B83" s="50" t="s">
        <v>67</v>
      </c>
      <c r="C83" s="51">
        <v>0</v>
      </c>
      <c r="D83" s="52">
        <f t="shared" si="0"/>
        <v>0</v>
      </c>
    </row>
    <row r="84" spans="2:4" ht="14" customHeight="1" x14ac:dyDescent="0.35">
      <c r="B84" s="50" t="s">
        <v>68</v>
      </c>
      <c r="C84" s="51">
        <v>0</v>
      </c>
      <c r="D84" s="52">
        <f t="shared" si="0"/>
        <v>0</v>
      </c>
    </row>
    <row r="85" spans="2:4" ht="14" customHeight="1" x14ac:dyDescent="0.35">
      <c r="B85" s="50" t="s">
        <v>69</v>
      </c>
      <c r="C85" s="51">
        <v>0</v>
      </c>
      <c r="D85" s="52">
        <f t="shared" si="0"/>
        <v>0</v>
      </c>
    </row>
    <row r="86" spans="2:4" ht="14" customHeight="1" x14ac:dyDescent="0.35">
      <c r="B86" s="50" t="s">
        <v>70</v>
      </c>
      <c r="C86" s="51">
        <v>137670.9</v>
      </c>
      <c r="D86" s="52">
        <f t="shared" si="0"/>
        <v>68629.427700884393</v>
      </c>
    </row>
    <row r="87" spans="2:4" ht="14" customHeight="1" x14ac:dyDescent="0.35">
      <c r="B87" s="50" t="s">
        <v>71</v>
      </c>
      <c r="C87" s="51">
        <v>0</v>
      </c>
      <c r="D87" s="52">
        <f t="shared" si="0"/>
        <v>0</v>
      </c>
    </row>
    <row r="88" spans="2:4" ht="14" customHeight="1" x14ac:dyDescent="0.35">
      <c r="B88" s="50" t="s">
        <v>72</v>
      </c>
      <c r="C88" s="51">
        <v>3133.92</v>
      </c>
      <c r="D88" s="52">
        <f t="shared" si="0"/>
        <v>1562.2701388627199</v>
      </c>
    </row>
    <row r="89" spans="2:4" ht="14" customHeight="1" x14ac:dyDescent="0.35">
      <c r="B89" s="50" t="s">
        <v>73</v>
      </c>
      <c r="C89" s="51">
        <v>68318.63</v>
      </c>
      <c r="D89" s="52">
        <f t="shared" si="0"/>
        <v>34057.077263303079</v>
      </c>
    </row>
    <row r="90" spans="2:4" ht="14" customHeight="1" x14ac:dyDescent="0.35">
      <c r="B90" s="50" t="s">
        <v>74</v>
      </c>
      <c r="C90" s="51">
        <v>10000</v>
      </c>
      <c r="D90" s="52">
        <f t="shared" si="0"/>
        <v>4985.0351599999995</v>
      </c>
    </row>
    <row r="91" spans="2:4" ht="14" customHeight="1" x14ac:dyDescent="0.35">
      <c r="B91" s="50" t="s">
        <v>75</v>
      </c>
      <c r="C91" s="51">
        <v>147516.24</v>
      </c>
      <c r="D91" s="52">
        <f t="shared" si="0"/>
        <v>73537.364307099837</v>
      </c>
    </row>
    <row r="92" spans="2:4" ht="14" customHeight="1" x14ac:dyDescent="0.35">
      <c r="B92" s="50" t="s">
        <v>76</v>
      </c>
      <c r="C92" s="51">
        <v>0</v>
      </c>
      <c r="D92" s="52">
        <f t="shared" si="0"/>
        <v>0</v>
      </c>
    </row>
    <row r="93" spans="2:4" ht="14" customHeight="1" x14ac:dyDescent="0.35">
      <c r="B93" s="48" t="s">
        <v>77</v>
      </c>
      <c r="C93" s="54">
        <v>0</v>
      </c>
      <c r="D93" s="53"/>
    </row>
    <row r="94" spans="2:4" ht="14" customHeight="1" x14ac:dyDescent="0.35">
      <c r="B94" s="50" t="s">
        <v>78</v>
      </c>
      <c r="C94" s="55">
        <v>0</v>
      </c>
      <c r="D94" s="52">
        <f t="shared" si="0"/>
        <v>0</v>
      </c>
    </row>
    <row r="95" spans="2:4" ht="14" customHeight="1" x14ac:dyDescent="0.35">
      <c r="B95" s="50" t="s">
        <v>79</v>
      </c>
      <c r="C95" s="55">
        <v>0</v>
      </c>
      <c r="D95" s="52">
        <f t="shared" si="0"/>
        <v>0</v>
      </c>
    </row>
    <row r="96" spans="2:4" ht="14" customHeight="1" x14ac:dyDescent="0.35">
      <c r="B96" s="50" t="s">
        <v>80</v>
      </c>
      <c r="C96" s="55">
        <v>0</v>
      </c>
      <c r="D96" s="52">
        <f t="shared" si="0"/>
        <v>0</v>
      </c>
    </row>
    <row r="97" spans="2:4" ht="14" customHeight="1" x14ac:dyDescent="0.35">
      <c r="B97" s="48" t="s">
        <v>81</v>
      </c>
      <c r="C97" s="54">
        <f>C99</f>
        <v>0</v>
      </c>
      <c r="D97" s="53"/>
    </row>
    <row r="98" spans="2:4" ht="14" customHeight="1" x14ac:dyDescent="0.35">
      <c r="B98" s="50" t="s">
        <v>82</v>
      </c>
      <c r="C98" s="55">
        <v>0</v>
      </c>
      <c r="D98" s="52">
        <f t="shared" si="0"/>
        <v>0</v>
      </c>
    </row>
    <row r="99" spans="2:4" ht="14" customHeight="1" x14ac:dyDescent="0.35">
      <c r="B99" s="50" t="s">
        <v>83</v>
      </c>
      <c r="C99" s="55">
        <v>0</v>
      </c>
      <c r="D99" s="52">
        <f t="shared" si="0"/>
        <v>0</v>
      </c>
    </row>
    <row r="100" spans="2:4" ht="14" customHeight="1" x14ac:dyDescent="0.35">
      <c r="B100" s="48" t="s">
        <v>84</v>
      </c>
      <c r="C100" s="49">
        <f>SUM(C101:C115)</f>
        <v>82880.78</v>
      </c>
      <c r="D100" s="53"/>
    </row>
    <row r="101" spans="2:4" ht="14" customHeight="1" x14ac:dyDescent="0.35">
      <c r="B101" s="50" t="s">
        <v>85</v>
      </c>
      <c r="C101" s="51">
        <v>28000</v>
      </c>
      <c r="D101" s="52">
        <f t="shared" si="0"/>
        <v>13958.098447999999</v>
      </c>
    </row>
    <row r="102" spans="2:4" ht="14" customHeight="1" x14ac:dyDescent="0.35">
      <c r="B102" s="50" t="s">
        <v>86</v>
      </c>
      <c r="C102" s="51">
        <v>1023.9</v>
      </c>
      <c r="D102" s="52">
        <f t="shared" si="0"/>
        <v>510.41775003239997</v>
      </c>
    </row>
    <row r="103" spans="2:4" ht="14" customHeight="1" x14ac:dyDescent="0.35">
      <c r="B103" s="50" t="s">
        <v>87</v>
      </c>
      <c r="C103" s="51">
        <v>31008</v>
      </c>
      <c r="D103" s="52">
        <f t="shared" si="0"/>
        <v>15457.597024127999</v>
      </c>
    </row>
    <row r="104" spans="2:4" ht="14" customHeight="1" x14ac:dyDescent="0.35">
      <c r="B104" s="50" t="s">
        <v>88</v>
      </c>
      <c r="C104" s="51">
        <v>0</v>
      </c>
      <c r="D104" s="52">
        <f t="shared" si="0"/>
        <v>0</v>
      </c>
    </row>
    <row r="105" spans="2:4" ht="14" customHeight="1" x14ac:dyDescent="0.35">
      <c r="B105" s="50" t="s">
        <v>89</v>
      </c>
      <c r="C105" s="51">
        <v>3015.75</v>
      </c>
      <c r="D105" s="52">
        <f t="shared" si="0"/>
        <v>1503.361978377</v>
      </c>
    </row>
    <row r="106" spans="2:4" ht="14" customHeight="1" x14ac:dyDescent="0.35">
      <c r="B106" s="50" t="s">
        <v>90</v>
      </c>
      <c r="C106" s="51">
        <v>0</v>
      </c>
      <c r="D106" s="52">
        <f t="shared" si="0"/>
        <v>0</v>
      </c>
    </row>
    <row r="107" spans="2:4" ht="14" customHeight="1" x14ac:dyDescent="0.35">
      <c r="B107" s="50" t="s">
        <v>91</v>
      </c>
      <c r="C107" s="51">
        <v>0</v>
      </c>
      <c r="D107" s="52">
        <f t="shared" si="0"/>
        <v>0</v>
      </c>
    </row>
    <row r="108" spans="2:4" ht="14" customHeight="1" x14ac:dyDescent="0.35">
      <c r="B108" s="50" t="s">
        <v>92</v>
      </c>
      <c r="C108" s="51">
        <v>0</v>
      </c>
      <c r="D108" s="52">
        <f t="shared" si="0"/>
        <v>0</v>
      </c>
    </row>
    <row r="109" spans="2:4" ht="14" customHeight="1" x14ac:dyDescent="0.35">
      <c r="B109" s="50" t="s">
        <v>93</v>
      </c>
      <c r="C109" s="51">
        <v>3408.5</v>
      </c>
      <c r="D109" s="52">
        <f t="shared" si="0"/>
        <v>1699.1492342859999</v>
      </c>
    </row>
    <row r="110" spans="2:4" ht="14" customHeight="1" x14ac:dyDescent="0.35">
      <c r="B110" s="50" t="s">
        <v>94</v>
      </c>
      <c r="C110" s="51">
        <v>0</v>
      </c>
      <c r="D110" s="52">
        <f t="shared" si="0"/>
        <v>0</v>
      </c>
    </row>
    <row r="111" spans="2:4" ht="14" customHeight="1" x14ac:dyDescent="0.35">
      <c r="B111" s="50" t="s">
        <v>95</v>
      </c>
      <c r="C111" s="51">
        <v>0</v>
      </c>
      <c r="D111" s="52">
        <f t="shared" si="0"/>
        <v>0</v>
      </c>
    </row>
    <row r="112" spans="2:4" ht="14" customHeight="1" x14ac:dyDescent="0.35">
      <c r="B112" s="50" t="s">
        <v>96</v>
      </c>
      <c r="C112" s="51">
        <v>0</v>
      </c>
      <c r="D112" s="52">
        <f t="shared" si="0"/>
        <v>0</v>
      </c>
    </row>
    <row r="113" spans="2:4" ht="14" customHeight="1" x14ac:dyDescent="0.35">
      <c r="B113" s="50" t="s">
        <v>97</v>
      </c>
      <c r="C113" s="51">
        <v>15044.63</v>
      </c>
      <c r="D113" s="52">
        <f t="shared" ref="D113:D125" si="1">C113*$D$46</f>
        <v>7499.8009519190791</v>
      </c>
    </row>
    <row r="114" spans="2:4" ht="14" customHeight="1" x14ac:dyDescent="0.35">
      <c r="B114" s="50" t="s">
        <v>98</v>
      </c>
      <c r="C114" s="51">
        <v>0</v>
      </c>
      <c r="D114" s="52">
        <f t="shared" si="1"/>
        <v>0</v>
      </c>
    </row>
    <row r="115" spans="2:4" ht="14" customHeight="1" x14ac:dyDescent="0.35">
      <c r="B115" s="50" t="s">
        <v>99</v>
      </c>
      <c r="C115" s="51">
        <v>1380</v>
      </c>
      <c r="D115" s="52">
        <f t="shared" si="1"/>
        <v>687.93485207999993</v>
      </c>
    </row>
    <row r="116" spans="2:4" ht="14" customHeight="1" x14ac:dyDescent="0.35">
      <c r="B116" s="48" t="s">
        <v>100</v>
      </c>
      <c r="C116" s="54">
        <f>SUM(C117:C119)</f>
        <v>266.5</v>
      </c>
      <c r="D116" s="53"/>
    </row>
    <row r="117" spans="2:4" ht="14" customHeight="1" x14ac:dyDescent="0.35">
      <c r="B117" s="50" t="s">
        <v>101</v>
      </c>
      <c r="C117" s="55">
        <v>0</v>
      </c>
      <c r="D117" s="52">
        <f t="shared" si="1"/>
        <v>0</v>
      </c>
    </row>
    <row r="118" spans="2:4" ht="14" customHeight="1" x14ac:dyDescent="0.35">
      <c r="B118" s="50" t="s">
        <v>102</v>
      </c>
      <c r="C118" s="55">
        <v>266.5</v>
      </c>
      <c r="D118" s="52">
        <f t="shared" si="1"/>
        <v>132.851187014</v>
      </c>
    </row>
    <row r="119" spans="2:4" ht="14" customHeight="1" x14ac:dyDescent="0.35">
      <c r="B119" s="50" t="s">
        <v>103</v>
      </c>
      <c r="C119" s="55">
        <v>0</v>
      </c>
      <c r="D119" s="52">
        <f t="shared" si="1"/>
        <v>0</v>
      </c>
    </row>
    <row r="120" spans="2:4" ht="14" customHeight="1" x14ac:dyDescent="0.35">
      <c r="B120" s="48" t="s">
        <v>104</v>
      </c>
      <c r="C120" s="54">
        <v>0</v>
      </c>
      <c r="D120" s="53"/>
    </row>
    <row r="121" spans="2:4" ht="14" customHeight="1" x14ac:dyDescent="0.35">
      <c r="B121" s="50" t="s">
        <v>105</v>
      </c>
      <c r="C121" s="55">
        <v>0</v>
      </c>
      <c r="D121" s="52">
        <f t="shared" si="1"/>
        <v>0</v>
      </c>
    </row>
    <row r="122" spans="2:4" ht="14" customHeight="1" x14ac:dyDescent="0.35">
      <c r="B122" s="48" t="s">
        <v>106</v>
      </c>
      <c r="C122" s="54">
        <v>0</v>
      </c>
      <c r="D122" s="53"/>
    </row>
    <row r="123" spans="2:4" ht="14" customHeight="1" x14ac:dyDescent="0.35">
      <c r="B123" s="50" t="s">
        <v>107</v>
      </c>
      <c r="C123" s="55">
        <v>0</v>
      </c>
      <c r="D123" s="52">
        <f t="shared" si="1"/>
        <v>0</v>
      </c>
    </row>
    <row r="124" spans="2:4" ht="14" customHeight="1" x14ac:dyDescent="0.35">
      <c r="B124" s="48" t="s">
        <v>108</v>
      </c>
      <c r="C124" s="54">
        <f>C125</f>
        <v>0</v>
      </c>
      <c r="D124" s="53"/>
    </row>
    <row r="125" spans="2:4" ht="14" customHeight="1" x14ac:dyDescent="0.35">
      <c r="B125" s="50" t="s">
        <v>108</v>
      </c>
      <c r="C125" s="55">
        <v>0</v>
      </c>
      <c r="D125" s="52">
        <f t="shared" si="1"/>
        <v>0</v>
      </c>
    </row>
    <row r="126" spans="2:4" ht="14" customHeight="1" x14ac:dyDescent="0.35">
      <c r="B126" s="57"/>
      <c r="C126" s="57"/>
      <c r="D126" s="58"/>
    </row>
    <row r="127" spans="2:4" ht="14" customHeight="1" x14ac:dyDescent="0.35">
      <c r="B127" s="59" t="s">
        <v>109</v>
      </c>
      <c r="C127" s="58">
        <f>C124+C120+C116+C100+C97+C93+C69+C67+C47</f>
        <v>1799077.33</v>
      </c>
      <c r="D127" s="58">
        <f>SUM(D47:D126)</f>
        <v>896846.37456089223</v>
      </c>
    </row>
  </sheetData>
  <mergeCells count="9">
    <mergeCell ref="B45:C46"/>
    <mergeCell ref="B2:E2"/>
    <mergeCell ref="B4:E4"/>
    <mergeCell ref="C15:D15"/>
    <mergeCell ref="C16:D16"/>
    <mergeCell ref="C19:D19"/>
    <mergeCell ref="B29:G33"/>
    <mergeCell ref="D39:E39"/>
    <mergeCell ref="D40:E40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40" min="1" max="6" man="1"/>
  </rowBreaks>
  <ignoredErrors>
    <ignoredError sqref="C47 C116 C69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2024-01-22T12:11:27Z</cp:lastPrinted>
  <dcterms:created xsi:type="dcterms:W3CDTF">2023-07-18T13:53:25Z</dcterms:created>
  <dcterms:modified xsi:type="dcterms:W3CDTF">2025-01-28T13:33:50Z</dcterms:modified>
</cp:coreProperties>
</file>