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Fevereiro\Fluxo Caixa\"/>
    </mc:Choice>
  </mc:AlternateContent>
  <xr:revisionPtr revIDLastSave="0" documentId="13_ncr:1_{C9940CC3-E5C1-4860-A0EF-DF360515EC54}" xr6:coauthVersionLast="47" xr6:coauthVersionMax="47" xr10:uidLastSave="{00000000-0000-0000-0000-000000000000}"/>
  <bookViews>
    <workbookView xWindow="28680" yWindow="-120" windowWidth="24240" windowHeight="13290" tabRatio="500" xr2:uid="{00000000-000D-0000-FFFF-FFFF00000000}"/>
  </bookViews>
  <sheets>
    <sheet name="01.2025" sheetId="1" r:id="rId1"/>
  </sheets>
  <definedNames>
    <definedName name="_xlnm.Print_Area" localSheetId="0">'01.2025'!$A$1:$B$149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3" i="1" l="1"/>
  <c r="B99" i="1" s="1"/>
  <c r="B54" i="1"/>
  <c r="B75" i="1"/>
  <c r="B48" i="1"/>
  <c r="B121" i="1"/>
  <c r="B59" i="1"/>
  <c r="B36" i="1"/>
  <c r="B95" i="1"/>
  <c r="B128" i="1"/>
  <c r="B80" i="1"/>
  <c r="B71" i="1"/>
  <c r="B52" i="1"/>
  <c r="B27" i="1" l="1"/>
  <c r="B45" i="1" s="1"/>
  <c r="B104" i="1"/>
  <c r="B77" i="1"/>
  <c r="B68" i="1"/>
  <c r="B142" i="1" l="1"/>
  <c r="B117" i="1"/>
  <c r="B111" i="1"/>
  <c r="B112" i="1" l="1"/>
  <c r="B136" i="1" l="1"/>
  <c r="B84" i="1"/>
  <c r="B86" i="1" s="1"/>
</calcChain>
</file>

<file path=xl/sharedStrings.xml><?xml version="1.0" encoding="utf-8"?>
<sst xmlns="http://schemas.openxmlformats.org/spreadsheetml/2006/main" count="130" uniqueCount="130">
  <si>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</si>
  <si>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</si>
  <si>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</si>
  <si>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</si>
  <si>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</si>
  <si>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</si>
  <si>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</si>
  <si>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</si>
  <si>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</si>
  <si>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</si>
  <si>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</si>
  <si>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</si>
  <si>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</si>
  <si>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</si>
  <si>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</si>
  <si>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</si>
  <si>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</si>
  <si>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</si>
  <si>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</si>
  <si>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</si>
  <si>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</si>
  <si>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</si>
  <si>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</si>
  <si>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</si>
  <si>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</si>
  <si>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</si>
  <si>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</si>
  <si>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</si>
  <si>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</si>
  <si>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</si>
  <si>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</si>
  <si>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</si>
  <si>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</si>
  <si>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</si>
  <si>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</si>
  <si>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</si>
  <si>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</si>
  <si>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</si>
  <si>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</si>
  <si>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</si>
  <si>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</si>
  <si>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</si>
  <si>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</si>
  <si>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</si>
  <si>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</si>
  <si>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</si>
  <si>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</si>
  <si>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</si>
  <si>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</si>
  <si>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</si>
  <si>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</si>
  <si>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</si>
  <si>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</si>
  <si>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</si>
  <si>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</si>
  <si>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</si>
  <si>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</si>
  <si>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</si>
  <si>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</si>
  <si>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4.1.2 ITAU S.A C/C 99895-6 - DOAÇÃO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</si>
  <si>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</si>
  <si>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</si>
  <si>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</si>
  <si>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</si>
  <si>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</si>
  <si>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</si>
  <si>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</si>
  <si>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</si>
  <si>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</si>
  <si>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</si>
  <si>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</si>
  <si>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1.2.8 CEF C/C 00003177-7</t>
  </si>
  <si>
    <t>1.3.2 ITAU S.A C/A 63549-1 FUNDO PROV. RESCISÕES TRAB. AÇÕES JUDICIAIS 3% VLR RE</t>
  </si>
  <si>
    <t>1.3.3 ITAU S.A APLIC. 99895-6 - DOAÇÃO</t>
  </si>
  <si>
    <t>2.5.2 ESTORNO DE PAGAMENTO</t>
  </si>
  <si>
    <t>7.3.2 ITAU S.A APLIC. 99895-6 - DOAÇÃO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</si>
  <si>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</si>
  <si>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</si>
  <si>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</si>
  <si>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</si>
  <si>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5.1.8.1 Estorno de pagamento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</si>
  <si>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</si>
  <si>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</si>
  <si>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</si>
  <si>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</si>
  <si>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</si>
  <si>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8.1 Glosa - servidores e residentes cedidos*</t>
  </si>
  <si>
    <t>8.2 Glosa - não cumprimento das metas*</t>
  </si>
  <si>
    <t>8.3 Glosa- Faturas da Enel*</t>
  </si>
  <si>
    <t>5.1.8.4 Reembolso de Despesa</t>
  </si>
  <si>
    <t>5.1.8.2 Reembolso Judicial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</si>
  <si>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</si>
  <si>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CONTABILIDADE E FINANÇAS:</t>
  </si>
  <si>
    <t>CONTRATO DE GESTÃO/ADITIVO Nº:       123/2011 SES/GO         14º TERMO ADITIVO</t>
  </si>
  <si>
    <t>VIGÊNCIA DO CONTRATO DE GESTÃO:   INICIO: 27/03/2024   E    TÉRMINO  27/03/2026</t>
  </si>
  <si>
    <t>2.5.8 REEMBOLSO JUROS/MULTA</t>
  </si>
  <si>
    <t>2.5.7 REEMBOLSO RATEIO</t>
  </si>
  <si>
    <t>2.5.3 RECEBIMENTO CURSO</t>
  </si>
  <si>
    <t>6.2 Valores Devolvidos à Contratante -INVESTIMENTO</t>
  </si>
  <si>
    <t>5.1.8.3 Devolução Saldo Caixa</t>
  </si>
  <si>
    <t>Competência: 01/2025</t>
  </si>
  <si>
    <t>7.SALDO BANCÁRIO FINAL EM 31/01/2025</t>
  </si>
  <si>
    <t>Goiânia, 07 de Fevereiro de 2025.</t>
  </si>
  <si>
    <t>1.2.5 CEF C/C 580134115-0 CUSTEIO -CRER</t>
  </si>
  <si>
    <t>1.3.4 CEF C/APLIC 580134115-0 CUSTEIO -CRER</t>
  </si>
  <si>
    <t>2.1.1 CEF C/C 580134115-0 CUSTEIO -CRER</t>
  </si>
  <si>
    <t>2.3.1 ITAU S.A C/C 00092-8; CEF 580134115-0 CONT GESTAO</t>
  </si>
  <si>
    <t>3.1.1 CEF C/C 00092-8; 580134115-0 CUSTEIO -CRER</t>
  </si>
  <si>
    <t>4.1.1 ITAU S.A C/C 00092-8; 580134115-0 CUSTEIO -CRER</t>
  </si>
  <si>
    <t>7.2.5 CEF C/C 580134115-0 CUSTEIO -CRER</t>
  </si>
  <si>
    <t>1.2.7 CEF C/C 580134184-2 INVESTIMENTO- CRER</t>
  </si>
  <si>
    <t>1.3.8 CEF C/APLIC 580134184-2 INVESTIMENTO -CRER</t>
  </si>
  <si>
    <t>2.2.1 CEF C/C 580134184-2 INVESTIMENTO- CRER</t>
  </si>
  <si>
    <t>3.2.1 CEF C/APLIC 580134184-2 INVESTIMENTO -CRER</t>
  </si>
  <si>
    <t>4.2.1 CEF C/C 580134184-2 INVESTIMENTO- CRER</t>
  </si>
  <si>
    <t>7.2.6 CEF C/C 580134184-2 INVESTIMENTO- CRER</t>
  </si>
  <si>
    <t>7.3.4 CEF C/APLIC 580134184-2 INVESTIMENTO -CRER</t>
  </si>
  <si>
    <t>1.2.6 CEF C/C 580134199-0 FUNDO DE PROV RESCISOES TRAB E AÇOES JUD 3% VLR -CRER</t>
  </si>
  <si>
    <t>1.3.5 CEF C/APLIC 580134199-0 FUNDO DE PROV RESCISOES TRAB E AÇOES JUD 3% VLR-CRER</t>
  </si>
  <si>
    <t>2.1.3 CEF C/C 580134199-0 FUNDO DE PROV RESCISOES TRAB E AÇOES JUD 3% VLR-CRER</t>
  </si>
  <si>
    <t>2.3.3 CEF C/APLIC 580134199-0 FUNDO DE PROV RESCISOES TRAB E AÇOES JUD 3% VLR-CRER</t>
  </si>
  <si>
    <t>3.1.2 CEF C/APLIC 580134199-0 FUNDO DE PROV RESCISOES TRAB E AÇOES JUD 3% VLR-CRER</t>
  </si>
  <si>
    <t>4.1.3 CEF C/C 580134199-0 FUNDO DE PROV RESCISOES TRAB E AÇOES JUD 3% VLR -CRER</t>
  </si>
  <si>
    <t>7.2.2 CEF C/C 580134199-0 FUNDO DE PROV RESCISOES TRAB E AÇOES JUD 3% VLR -CRER</t>
  </si>
  <si>
    <t>7.3.5 CEF C/APLIC 580134199-0 FUNDO DE PROV RESCISOES TRAB E AÇOES JUD 3% VLR-CRER</t>
  </si>
  <si>
    <t>2.1.2 CEF C/C 580134115-0 PISO DE ENFERMAGEM -CRER</t>
  </si>
  <si>
    <t>2.5.4 REEMBOLSO</t>
  </si>
  <si>
    <t>Obs.: Valores de glosas não informados devido ao não recebimento das informações por parte da SES.</t>
  </si>
  <si>
    <r>
      <t xml:space="preserve">7.3.3 CEF C/APLIC 580134115-0 CUSTEIO -CRER </t>
    </r>
    <r>
      <rPr>
        <b/>
        <sz val="11"/>
        <color rgb="FF000000"/>
        <rFont val="Calibri"/>
        <family val="2"/>
      </rPr>
      <t>(VIDE NOTA)</t>
    </r>
  </si>
  <si>
    <t>Item 7.3.3 CEF C/APLIC 580134115-0 CUSTEIO -CRER - Informamos que parte do valor, refere-se a Provisão de 13º e Férias, e o saldo restante encontra-se totalmente comprometido para pagamento de fornecedores e insumos. Portanto não se trata de sobra de caixa.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</si>
</sst>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vertical="top" wrapText="1"/>
    </xf>
    <xf numFmtId="0" fontId="7" fillId="8" borderId="5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0</xdr:col>
      <xdr:colOff>7860895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7"/>
  <sheetViews>
    <sheetView showGridLines="0" tabSelected="1" topLeftCell="A100" zoomScale="80" zoomScaleNormal="80" zoomScaleSheetLayoutView="70" zoomScalePageLayoutView="70" workbookViewId="0">
      <selection activeCell="E115" sqref="E115:E126"/>
    </sheetView>
  </sheetViews>
  <sheetFormatPr defaultColWidth="41.7265625" defaultRowHeight="14.5" x14ac:dyDescent="0.35"/>
  <cols>
    <col min="1" max="1" width="127.81640625" customWidth="1"/>
    <col min="2" max="2" width="47.54296875" customWidth="1"/>
    <col min="3" max="3" width="9.54296875" customWidth="1"/>
    <col min="4" max="4" width="41.7265625" style="1"/>
  </cols>
  <sheetData>
    <row r="1" spans="1:3" ht="100" customHeight="1" x14ac:dyDescent="0.35">
      <c r="A1" s="67"/>
      <c r="B1" s="67"/>
    </row>
    <row r="2" spans="1:3" customFormat="1" ht="9" customHeight="1" x14ac:dyDescent="0.35">
      <c r="A2" s="68" t="s">
        <v>0</v>
      </c>
      <c r="B2" s="68"/>
      <c r="C2" s="1"/>
    </row>
    <row r="3" spans="1:3" customFormat="1" ht="9" customHeight="1" x14ac:dyDescent="0.35">
      <c r="A3" s="68"/>
      <c r="B3" s="68"/>
      <c r="C3" s="1"/>
    </row>
    <row r="4" spans="1:3" customFormat="1" ht="9" customHeight="1" x14ac:dyDescent="0.35">
      <c r="A4" s="68"/>
      <c r="B4" s="68"/>
      <c r="C4" s="1"/>
    </row>
    <row r="5" spans="1:3" customFormat="1" ht="9" customHeight="1" x14ac:dyDescent="0.35">
      <c r="A5" s="68"/>
      <c r="B5" s="68"/>
      <c r="C5" s="1"/>
    </row>
    <row r="6" spans="1:3" customFormat="1" ht="9" customHeight="1" x14ac:dyDescent="0.35">
      <c r="A6" s="68"/>
      <c r="B6" s="68"/>
      <c r="C6" s="1"/>
    </row>
    <row r="7" spans="1:3" customFormat="1" ht="9" customHeight="1" x14ac:dyDescent="0.35">
      <c r="A7" s="68"/>
      <c r="B7" s="68"/>
      <c r="C7" s="2"/>
    </row>
    <row r="8" spans="1:3" customFormat="1" ht="23.25" customHeight="1" x14ac:dyDescent="0.35">
      <c r="A8" s="69" t="s">
        <v>91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93</v>
      </c>
      <c r="B16" s="18"/>
    </row>
    <row r="17" spans="1:4" ht="16" customHeight="1" x14ac:dyDescent="0.35">
      <c r="A17" s="18" t="s">
        <v>94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20">
        <v>17910660.530000001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5" t="s">
        <v>1</v>
      </c>
      <c r="B22" s="65"/>
      <c r="D22"/>
    </row>
    <row r="23" spans="1:4" ht="14.15" customHeight="1" x14ac:dyDescent="0.35">
      <c r="A23" s="22"/>
      <c r="B23" s="66" t="s">
        <v>42</v>
      </c>
      <c r="D23"/>
    </row>
    <row r="24" spans="1:4" ht="16" customHeight="1" x14ac:dyDescent="0.35">
      <c r="A24" s="23" t="s">
        <v>100</v>
      </c>
      <c r="B24" s="66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0</v>
      </c>
      <c r="C26" s="7"/>
      <c r="D26"/>
    </row>
    <row r="27" spans="1:4" ht="16" customHeight="1" x14ac:dyDescent="0.35">
      <c r="A27" s="56" t="s">
        <v>76</v>
      </c>
      <c r="B27" s="24">
        <f>SUM(B28:B35)</f>
        <v>2.0599999999999996</v>
      </c>
      <c r="C27" s="7"/>
      <c r="D27"/>
    </row>
    <row r="28" spans="1:4" ht="16" customHeight="1" x14ac:dyDescent="0.35">
      <c r="A28" s="47" t="s">
        <v>51</v>
      </c>
      <c r="B28" s="20">
        <v>1</v>
      </c>
      <c r="C28" s="7"/>
      <c r="D28"/>
    </row>
    <row r="29" spans="1:4" ht="16" customHeight="1" x14ac:dyDescent="0.35">
      <c r="A29" s="47" t="s">
        <v>52</v>
      </c>
      <c r="B29" s="20">
        <v>1</v>
      </c>
      <c r="C29" s="7"/>
      <c r="D29"/>
    </row>
    <row r="30" spans="1:4" ht="16" customHeight="1" x14ac:dyDescent="0.35">
      <c r="A30" s="47" t="s">
        <v>69</v>
      </c>
      <c r="B30" s="20">
        <v>0</v>
      </c>
      <c r="C30" s="7"/>
      <c r="D30"/>
    </row>
    <row r="31" spans="1:4" ht="16" customHeight="1" x14ac:dyDescent="0.35">
      <c r="A31" s="47" t="s">
        <v>70</v>
      </c>
      <c r="B31" s="20">
        <v>0</v>
      </c>
      <c r="C31" s="7"/>
      <c r="D31"/>
    </row>
    <row r="32" spans="1:4" ht="16" customHeight="1" x14ac:dyDescent="0.35">
      <c r="A32" s="47" t="s">
        <v>103</v>
      </c>
      <c r="B32" s="20">
        <v>0</v>
      </c>
      <c r="C32" s="7"/>
      <c r="D32"/>
    </row>
    <row r="33" spans="1:4" ht="16" customHeight="1" x14ac:dyDescent="0.35">
      <c r="A33" s="47" t="s">
        <v>117</v>
      </c>
      <c r="B33" s="20">
        <v>0.01</v>
      </c>
      <c r="C33" s="7"/>
      <c r="D33"/>
    </row>
    <row r="34" spans="1:4" ht="15.5" customHeight="1" x14ac:dyDescent="0.35">
      <c r="A34" s="47" t="s">
        <v>110</v>
      </c>
      <c r="B34" s="20">
        <v>0</v>
      </c>
      <c r="C34" s="7"/>
      <c r="D34"/>
    </row>
    <row r="35" spans="1:4" ht="16" customHeight="1" x14ac:dyDescent="0.35">
      <c r="A35" s="47" t="s">
        <v>71</v>
      </c>
      <c r="B35" s="20">
        <v>0.05</v>
      </c>
      <c r="C35" s="7"/>
      <c r="D35"/>
    </row>
    <row r="36" spans="1:4" ht="15.5" customHeight="1" x14ac:dyDescent="0.35">
      <c r="A36" s="56" t="s">
        <v>77</v>
      </c>
      <c r="B36" s="24">
        <f>SUM(B37:B44)</f>
        <v>21454075.330000002</v>
      </c>
      <c r="C36" s="7"/>
      <c r="D36"/>
    </row>
    <row r="37" spans="1:4" ht="16" customHeight="1" x14ac:dyDescent="0.35">
      <c r="A37" s="47" t="s">
        <v>53</v>
      </c>
      <c r="B37" s="20">
        <v>0</v>
      </c>
      <c r="C37" s="7"/>
      <c r="D37"/>
    </row>
    <row r="38" spans="1:4" ht="16" customHeight="1" x14ac:dyDescent="0.35">
      <c r="A38" s="47" t="s">
        <v>72</v>
      </c>
      <c r="B38" s="20">
        <v>0</v>
      </c>
      <c r="C38" s="7"/>
      <c r="D38"/>
    </row>
    <row r="39" spans="1:4" ht="16" customHeight="1" x14ac:dyDescent="0.35">
      <c r="A39" s="47" t="s">
        <v>73</v>
      </c>
      <c r="B39" s="20">
        <v>1653025.56</v>
      </c>
      <c r="C39" s="7"/>
      <c r="D39"/>
    </row>
    <row r="40" spans="1:4" ht="16" customHeight="1" x14ac:dyDescent="0.35">
      <c r="A40" s="47" t="s">
        <v>104</v>
      </c>
      <c r="B40" s="20">
        <v>10471794.220000001</v>
      </c>
      <c r="C40" s="7"/>
      <c r="D40"/>
    </row>
    <row r="41" spans="1:4" ht="16" customHeight="1" x14ac:dyDescent="0.35">
      <c r="A41" s="47" t="s">
        <v>118</v>
      </c>
      <c r="B41" s="20">
        <v>602158.93999999994</v>
      </c>
      <c r="C41" s="7"/>
      <c r="D41"/>
    </row>
    <row r="42" spans="1:4" ht="15.5" customHeight="1" x14ac:dyDescent="0.35">
      <c r="A42" s="47" t="s">
        <v>111</v>
      </c>
      <c r="B42" s="20">
        <v>8625354.5600000005</v>
      </c>
      <c r="C42" s="7"/>
      <c r="D42"/>
    </row>
    <row r="43" spans="1:4" ht="15.5" customHeight="1" x14ac:dyDescent="0.35">
      <c r="A43" s="47" t="s">
        <v>84</v>
      </c>
      <c r="B43" s="20">
        <v>5351.37</v>
      </c>
      <c r="C43" s="7"/>
      <c r="D43"/>
    </row>
    <row r="44" spans="1:4" ht="15.5" customHeight="1" x14ac:dyDescent="0.35">
      <c r="A44" s="47" t="s">
        <v>85</v>
      </c>
      <c r="B44" s="20">
        <v>96390.68</v>
      </c>
      <c r="C44" s="7"/>
      <c r="D44"/>
    </row>
    <row r="45" spans="1:4" ht="16" customHeight="1" x14ac:dyDescent="0.35">
      <c r="A45" s="48" t="s">
        <v>50</v>
      </c>
      <c r="B45" s="24">
        <f>B27+B36+B26</f>
        <v>21454077.390000001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16877557.330000002</v>
      </c>
      <c r="C48" s="8"/>
      <c r="D48"/>
    </row>
    <row r="49" spans="1:4" ht="16" customHeight="1" x14ac:dyDescent="0.35">
      <c r="A49" s="47" t="s">
        <v>105</v>
      </c>
      <c r="B49" s="20">
        <v>16560462.48</v>
      </c>
      <c r="C49" s="8"/>
      <c r="D49" s="15"/>
    </row>
    <row r="50" spans="1:4" ht="16" customHeight="1" x14ac:dyDescent="0.35">
      <c r="A50" s="47" t="s">
        <v>125</v>
      </c>
      <c r="B50" s="20">
        <v>317094.84999999998</v>
      </c>
      <c r="C50" s="8"/>
      <c r="D50"/>
    </row>
    <row r="51" spans="1:4" ht="16" customHeight="1" x14ac:dyDescent="0.35">
      <c r="A51" s="47" t="s">
        <v>119</v>
      </c>
      <c r="B51" s="20">
        <v>0</v>
      </c>
      <c r="C51" s="8"/>
      <c r="D51"/>
    </row>
    <row r="52" spans="1:4" ht="16" customHeight="1" x14ac:dyDescent="0.35">
      <c r="A52" s="58" t="s">
        <v>33</v>
      </c>
      <c r="B52" s="24">
        <f>B53</f>
        <v>0</v>
      </c>
      <c r="C52" s="8"/>
      <c r="D52"/>
    </row>
    <row r="53" spans="1:4" ht="16" customHeight="1" x14ac:dyDescent="0.35">
      <c r="A53" s="47" t="s">
        <v>112</v>
      </c>
      <c r="B53" s="20">
        <v>0</v>
      </c>
      <c r="C53" s="8"/>
      <c r="D53"/>
    </row>
    <row r="54" spans="1:4" ht="16" customHeight="1" x14ac:dyDescent="0.35">
      <c r="A54" s="51" t="s">
        <v>34</v>
      </c>
      <c r="B54" s="24">
        <f>SUM(B55:B57)</f>
        <v>146296.85999999999</v>
      </c>
      <c r="C54" s="8"/>
      <c r="D54" s="15"/>
    </row>
    <row r="55" spans="1:4" ht="16" customHeight="1" x14ac:dyDescent="0.35">
      <c r="A55" s="59" t="s">
        <v>106</v>
      </c>
      <c r="B55" s="20">
        <v>130947.2</v>
      </c>
      <c r="C55" s="8"/>
      <c r="D55"/>
    </row>
    <row r="56" spans="1:4" ht="16" customHeight="1" x14ac:dyDescent="0.35">
      <c r="A56" s="59" t="s">
        <v>54</v>
      </c>
      <c r="B56" s="20">
        <v>14214.69</v>
      </c>
      <c r="C56" s="8"/>
      <c r="D56"/>
    </row>
    <row r="57" spans="1:4" ht="16" customHeight="1" x14ac:dyDescent="0.35">
      <c r="A57" s="59" t="s">
        <v>120</v>
      </c>
      <c r="B57" s="20">
        <v>1134.97</v>
      </c>
      <c r="C57" s="8"/>
      <c r="D57"/>
    </row>
    <row r="58" spans="1:4" ht="16" customHeight="1" x14ac:dyDescent="0.35">
      <c r="A58" s="51" t="s">
        <v>35</v>
      </c>
      <c r="B58" s="24">
        <v>83515.600000000006</v>
      </c>
      <c r="C58" s="8"/>
      <c r="D58"/>
    </row>
    <row r="59" spans="1:4" ht="16" customHeight="1" x14ac:dyDescent="0.35">
      <c r="A59" s="51" t="s">
        <v>49</v>
      </c>
      <c r="B59" s="24">
        <f>SUM(B60:B67)</f>
        <v>185975.68999999997</v>
      </c>
      <c r="C59" s="8"/>
      <c r="D59"/>
    </row>
    <row r="60" spans="1:4" ht="16" customHeight="1" x14ac:dyDescent="0.35">
      <c r="A60" s="49" t="s">
        <v>81</v>
      </c>
      <c r="B60" s="20">
        <v>0</v>
      </c>
      <c r="C60" s="8"/>
      <c r="D60"/>
    </row>
    <row r="61" spans="1:4" ht="16" customHeight="1" x14ac:dyDescent="0.35">
      <c r="A61" s="49" t="s">
        <v>74</v>
      </c>
      <c r="B61" s="20">
        <v>14714.54</v>
      </c>
      <c r="C61" s="8"/>
      <c r="D61"/>
    </row>
    <row r="62" spans="1:4" ht="16" customHeight="1" x14ac:dyDescent="0.35">
      <c r="A62" s="49" t="s">
        <v>97</v>
      </c>
      <c r="B62" s="20">
        <v>3600</v>
      </c>
      <c r="C62" s="8"/>
      <c r="D62"/>
    </row>
    <row r="63" spans="1:4" ht="16" customHeight="1" x14ac:dyDescent="0.35">
      <c r="A63" s="49" t="s">
        <v>126</v>
      </c>
      <c r="B63" s="20">
        <v>10113.39</v>
      </c>
      <c r="C63" s="8"/>
      <c r="D63"/>
    </row>
    <row r="64" spans="1:4" ht="16" customHeight="1" x14ac:dyDescent="0.35">
      <c r="A64" s="49" t="s">
        <v>55</v>
      </c>
      <c r="B64" s="20">
        <v>296.14</v>
      </c>
      <c r="C64" s="8"/>
      <c r="D64"/>
    </row>
    <row r="65" spans="1:4" ht="16" customHeight="1" x14ac:dyDescent="0.35">
      <c r="A65" s="49" t="s">
        <v>56</v>
      </c>
      <c r="B65" s="20">
        <v>108860.14</v>
      </c>
      <c r="C65" s="8"/>
      <c r="D65"/>
    </row>
    <row r="66" spans="1:4" ht="16" customHeight="1" x14ac:dyDescent="0.35">
      <c r="A66" s="49" t="s">
        <v>96</v>
      </c>
      <c r="B66" s="20">
        <v>48274.12</v>
      </c>
      <c r="C66" s="8"/>
      <c r="D66"/>
    </row>
    <row r="67" spans="1:4" ht="16" customHeight="1" x14ac:dyDescent="0.35">
      <c r="A67" s="49" t="s">
        <v>95</v>
      </c>
      <c r="B67" s="20">
        <v>117.36</v>
      </c>
      <c r="C67" s="8"/>
      <c r="D67"/>
    </row>
    <row r="68" spans="1:4" ht="16" customHeight="1" x14ac:dyDescent="0.35">
      <c r="A68" s="26" t="s">
        <v>57</v>
      </c>
      <c r="B68" s="24">
        <f>SUM(B48+B52+B54+B58+B59)</f>
        <v>17293345.480000004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20979941.52</v>
      </c>
      <c r="C71" s="9"/>
      <c r="D71"/>
    </row>
    <row r="72" spans="1:4" ht="16" customHeight="1" x14ac:dyDescent="0.35">
      <c r="A72" s="47" t="s">
        <v>107</v>
      </c>
      <c r="B72" s="20">
        <v>19807429.699999999</v>
      </c>
      <c r="C72" s="9"/>
      <c r="D72"/>
    </row>
    <row r="73" spans="1:4" ht="16" customHeight="1" x14ac:dyDescent="0.35">
      <c r="A73" s="60" t="s">
        <v>121</v>
      </c>
      <c r="B73" s="20">
        <v>602122.84</v>
      </c>
      <c r="C73" s="9"/>
      <c r="D73"/>
    </row>
    <row r="74" spans="1:4" ht="16" customHeight="1" x14ac:dyDescent="0.35">
      <c r="A74" s="60" t="s">
        <v>79</v>
      </c>
      <c r="B74" s="20">
        <v>570388.98</v>
      </c>
      <c r="C74" s="9"/>
      <c r="D74"/>
    </row>
    <row r="75" spans="1:4" ht="16" customHeight="1" x14ac:dyDescent="0.35">
      <c r="A75" s="58" t="s">
        <v>37</v>
      </c>
      <c r="B75" s="24">
        <f>B76</f>
        <v>663193.63</v>
      </c>
      <c r="C75" s="9"/>
      <c r="D75"/>
    </row>
    <row r="76" spans="1:4" ht="16" customHeight="1" x14ac:dyDescent="0.35">
      <c r="A76" s="60" t="s">
        <v>113</v>
      </c>
      <c r="B76" s="20">
        <v>663193.63</v>
      </c>
      <c r="C76" s="9"/>
      <c r="D76"/>
    </row>
    <row r="77" spans="1:4" ht="16" customHeight="1" x14ac:dyDescent="0.35">
      <c r="A77" s="25" t="s">
        <v>58</v>
      </c>
      <c r="B77" s="24">
        <f>SUM(B71+B75)</f>
        <v>21643135.149999999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15825505.130000001</v>
      </c>
      <c r="C80" s="3"/>
      <c r="D80"/>
    </row>
    <row r="81" spans="1:4" ht="16" customHeight="1" x14ac:dyDescent="0.35">
      <c r="A81" s="49" t="s">
        <v>108</v>
      </c>
      <c r="B81" s="20">
        <v>15729792.390000001</v>
      </c>
      <c r="C81" s="3"/>
      <c r="D81"/>
    </row>
    <row r="82" spans="1:4" ht="16" customHeight="1" x14ac:dyDescent="0.35">
      <c r="A82" s="49" t="s">
        <v>59</v>
      </c>
      <c r="B82" s="20">
        <v>95712.74</v>
      </c>
      <c r="C82" s="3"/>
      <c r="D82"/>
    </row>
    <row r="83" spans="1:4" ht="16" customHeight="1" x14ac:dyDescent="0.35">
      <c r="A83" s="49" t="s">
        <v>122</v>
      </c>
      <c r="B83" s="20">
        <v>0</v>
      </c>
      <c r="C83" s="3"/>
      <c r="D83"/>
    </row>
    <row r="84" spans="1:4" ht="16" customHeight="1" x14ac:dyDescent="0.35">
      <c r="A84" s="51" t="s">
        <v>39</v>
      </c>
      <c r="B84" s="24">
        <f>B85</f>
        <v>0</v>
      </c>
      <c r="C84" s="3"/>
      <c r="D84"/>
    </row>
    <row r="85" spans="1:4" ht="16" customHeight="1" x14ac:dyDescent="0.35">
      <c r="A85" s="49" t="s">
        <v>114</v>
      </c>
      <c r="B85" s="20">
        <v>0</v>
      </c>
      <c r="C85" s="3"/>
      <c r="D85"/>
    </row>
    <row r="86" spans="1:4" ht="16" customHeight="1" x14ac:dyDescent="0.35">
      <c r="A86" s="28" t="s">
        <v>68</v>
      </c>
      <c r="B86" s="33">
        <f>B80+B84</f>
        <v>15825505.130000001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5860419.2699999996</v>
      </c>
      <c r="C90" s="8"/>
      <c r="D90"/>
    </row>
    <row r="91" spans="1:4" ht="16" customHeight="1" x14ac:dyDescent="0.35">
      <c r="A91" s="26" t="s">
        <v>10</v>
      </c>
      <c r="B91" s="24">
        <v>8695907.8599999994</v>
      </c>
      <c r="C91" s="8"/>
      <c r="D91"/>
    </row>
    <row r="92" spans="1:4" ht="16" customHeight="1" x14ac:dyDescent="0.35">
      <c r="A92" s="26" t="s">
        <v>11</v>
      </c>
      <c r="B92" s="24">
        <v>3964037.1</v>
      </c>
      <c r="C92" s="8"/>
      <c r="D92"/>
    </row>
    <row r="93" spans="1:4" ht="16" customHeight="1" x14ac:dyDescent="0.35">
      <c r="A93" s="61" t="s">
        <v>12</v>
      </c>
      <c r="B93" s="24">
        <v>21870.79</v>
      </c>
      <c r="C93" s="8"/>
      <c r="D93"/>
    </row>
    <row r="94" spans="1:4" ht="16" customHeight="1" x14ac:dyDescent="0.35">
      <c r="A94" s="61" t="s">
        <v>13</v>
      </c>
      <c r="B94" s="24">
        <v>641838.15</v>
      </c>
      <c r="C94" s="8"/>
      <c r="D94"/>
    </row>
    <row r="95" spans="1:4" ht="18.5" customHeight="1" x14ac:dyDescent="0.35">
      <c r="A95" s="61" t="s">
        <v>14</v>
      </c>
      <c r="B95" s="24">
        <f>B96+B97</f>
        <v>2476240.59</v>
      </c>
      <c r="C95" s="8"/>
      <c r="D95"/>
    </row>
    <row r="96" spans="1:4" ht="18.5" customHeight="1" x14ac:dyDescent="0.35">
      <c r="A96" s="50" t="s">
        <v>60</v>
      </c>
      <c r="B96" s="20">
        <v>2373842.0499999998</v>
      </c>
      <c r="C96" s="8"/>
      <c r="D96"/>
    </row>
    <row r="97" spans="1:4" ht="18.5" customHeight="1" x14ac:dyDescent="0.35">
      <c r="A97" s="50" t="s">
        <v>61</v>
      </c>
      <c r="B97" s="20">
        <v>102398.54</v>
      </c>
      <c r="C97" s="8"/>
      <c r="D97"/>
    </row>
    <row r="98" spans="1:4" ht="29.15" customHeight="1" x14ac:dyDescent="0.35">
      <c r="A98" s="61" t="s">
        <v>45</v>
      </c>
      <c r="B98" s="24">
        <v>275340.28999999998</v>
      </c>
      <c r="C98" s="8"/>
      <c r="D98"/>
    </row>
    <row r="99" spans="1:4" ht="16" customHeight="1" x14ac:dyDescent="0.35">
      <c r="A99" s="61" t="s">
        <v>48</v>
      </c>
      <c r="B99" s="24">
        <f>SUM(B100:B103)</f>
        <v>17837.95</v>
      </c>
      <c r="C99" s="8"/>
      <c r="D99"/>
    </row>
    <row r="100" spans="1:4" ht="16" customHeight="1" x14ac:dyDescent="0.35">
      <c r="A100" s="50" t="s">
        <v>80</v>
      </c>
      <c r="B100" s="20">
        <v>14714.54</v>
      </c>
      <c r="C100" s="8"/>
      <c r="D100"/>
    </row>
    <row r="101" spans="1:4" ht="16" customHeight="1" x14ac:dyDescent="0.35">
      <c r="A101" s="50" t="s">
        <v>90</v>
      </c>
      <c r="B101" s="20">
        <v>0</v>
      </c>
      <c r="C101" s="8"/>
      <c r="D101"/>
    </row>
    <row r="102" spans="1:4" ht="16" customHeight="1" x14ac:dyDescent="0.35">
      <c r="A102" s="50" t="s">
        <v>99</v>
      </c>
      <c r="B102" s="20">
        <v>0</v>
      </c>
      <c r="C102" s="8"/>
      <c r="D102"/>
    </row>
    <row r="103" spans="1:4" ht="16" customHeight="1" x14ac:dyDescent="0.35">
      <c r="A103" s="50" t="s">
        <v>89</v>
      </c>
      <c r="B103" s="20">
        <f>3123.41</f>
        <v>3123.41</v>
      </c>
      <c r="C103" s="8"/>
      <c r="D103"/>
    </row>
    <row r="104" spans="1:4" ht="16" customHeight="1" x14ac:dyDescent="0.35">
      <c r="A104" s="51" t="s">
        <v>67</v>
      </c>
      <c r="B104" s="24">
        <f>SUM(B90+B91+B92+B93+B94+B95+B98+B99)</f>
        <v>21953491.999999996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916331.05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916331.05</v>
      </c>
      <c r="C111" s="3"/>
      <c r="D111"/>
    </row>
    <row r="112" spans="1:4" ht="16" customHeight="1" x14ac:dyDescent="0.35">
      <c r="A112" s="51" t="s">
        <v>29</v>
      </c>
      <c r="B112" s="24">
        <f>B104+B111</f>
        <v>22869823.049999997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0</v>
      </c>
      <c r="C115" s="9"/>
      <c r="D115" s="15"/>
    </row>
    <row r="116" spans="1:5" ht="16" customHeight="1" x14ac:dyDescent="0.35">
      <c r="A116" s="50" t="s">
        <v>98</v>
      </c>
      <c r="B116" s="20">
        <v>11340</v>
      </c>
      <c r="C116" s="1"/>
      <c r="D116"/>
    </row>
    <row r="117" spans="1:5" ht="16" customHeight="1" x14ac:dyDescent="0.35">
      <c r="A117" s="51" t="s">
        <v>30</v>
      </c>
      <c r="B117" s="52">
        <f>B115+B116</f>
        <v>11340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/>
    </row>
    <row r="119" spans="1:5" ht="16" customHeight="1" x14ac:dyDescent="0.35">
      <c r="A119" s="42" t="s">
        <v>101</v>
      </c>
      <c r="B119" s="43"/>
      <c r="C119" s="7"/>
      <c r="D119"/>
      <c r="E119" s="15"/>
    </row>
    <row r="120" spans="1:5" ht="16" customHeight="1" x14ac:dyDescent="0.35">
      <c r="A120" s="56" t="s">
        <v>20</v>
      </c>
      <c r="B120" s="57">
        <v>0</v>
      </c>
      <c r="C120" s="7"/>
      <c r="D120"/>
    </row>
    <row r="121" spans="1:5" ht="16" customHeight="1" x14ac:dyDescent="0.35">
      <c r="A121" s="56" t="s">
        <v>78</v>
      </c>
      <c r="B121" s="24">
        <f>SUM(B122:B127)</f>
        <v>2.0499999999999998</v>
      </c>
      <c r="C121" s="7"/>
      <c r="D121" s="15"/>
    </row>
    <row r="122" spans="1:5" ht="16" customHeight="1" x14ac:dyDescent="0.35">
      <c r="A122" s="47" t="s">
        <v>62</v>
      </c>
      <c r="B122" s="20">
        <v>1</v>
      </c>
      <c r="C122" s="7"/>
      <c r="D122" s="15"/>
      <c r="E122" s="15"/>
    </row>
    <row r="123" spans="1:5" ht="16" customHeight="1" x14ac:dyDescent="0.35">
      <c r="A123" s="47" t="s">
        <v>123</v>
      </c>
      <c r="B123" s="20">
        <v>0</v>
      </c>
      <c r="C123" s="7"/>
      <c r="D123" s="15"/>
    </row>
    <row r="124" spans="1:5" ht="16" customHeight="1" x14ac:dyDescent="0.35">
      <c r="A124" s="47" t="s">
        <v>63</v>
      </c>
      <c r="B124" s="20">
        <v>0.05</v>
      </c>
      <c r="C124" s="7"/>
      <c r="D124" s="15"/>
    </row>
    <row r="125" spans="1:5" ht="16" customHeight="1" x14ac:dyDescent="0.35">
      <c r="A125" s="47" t="s">
        <v>64</v>
      </c>
      <c r="B125" s="20">
        <v>1</v>
      </c>
      <c r="C125" s="7"/>
      <c r="D125" s="15"/>
    </row>
    <row r="126" spans="1:5" ht="16" customHeight="1" x14ac:dyDescent="0.35">
      <c r="A126" s="47" t="s">
        <v>109</v>
      </c>
      <c r="B126" s="20">
        <v>0</v>
      </c>
      <c r="C126" s="7"/>
      <c r="D126" s="15"/>
    </row>
    <row r="127" spans="1:5" ht="16" customHeight="1" x14ac:dyDescent="0.35">
      <c r="A127" s="47" t="s">
        <v>115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15866257.770000001</v>
      </c>
      <c r="C128" s="13"/>
      <c r="D128"/>
    </row>
    <row r="129" spans="1:5" ht="16" customHeight="1" x14ac:dyDescent="0.35">
      <c r="A129" s="47" t="s">
        <v>65</v>
      </c>
      <c r="B129" s="20">
        <v>0</v>
      </c>
      <c r="C129" s="13"/>
      <c r="D129"/>
    </row>
    <row r="130" spans="1:5" ht="16" customHeight="1" x14ac:dyDescent="0.35">
      <c r="A130" s="47" t="s">
        <v>75</v>
      </c>
      <c r="B130" s="20">
        <v>1212227.8799999999</v>
      </c>
      <c r="C130" s="13"/>
      <c r="D130"/>
    </row>
    <row r="131" spans="1:5" ht="16" customHeight="1" x14ac:dyDescent="0.35">
      <c r="A131" s="47" t="s">
        <v>128</v>
      </c>
      <c r="B131" s="20">
        <v>6512252.5199999996</v>
      </c>
      <c r="C131" s="13"/>
      <c r="D131"/>
    </row>
    <row r="132" spans="1:5" ht="16" customHeight="1" x14ac:dyDescent="0.35">
      <c r="A132" s="47" t="s">
        <v>116</v>
      </c>
      <c r="B132" s="20">
        <v>8045676.5300000003</v>
      </c>
      <c r="C132" s="13"/>
      <c r="D132"/>
    </row>
    <row r="133" spans="1:5" ht="16" customHeight="1" x14ac:dyDescent="0.35">
      <c r="A133" s="47" t="s">
        <v>124</v>
      </c>
      <c r="B133" s="20">
        <v>1171.07</v>
      </c>
      <c r="C133" s="13"/>
      <c r="D133"/>
    </row>
    <row r="134" spans="1:5" ht="16" customHeight="1" x14ac:dyDescent="0.35">
      <c r="A134" s="47" t="s">
        <v>82</v>
      </c>
      <c r="B134" s="20">
        <v>18202.96</v>
      </c>
      <c r="C134" s="13"/>
      <c r="D134"/>
    </row>
    <row r="135" spans="1:5" ht="16" customHeight="1" x14ac:dyDescent="0.35">
      <c r="A135" s="47" t="s">
        <v>83</v>
      </c>
      <c r="B135" s="20">
        <v>76726.81</v>
      </c>
      <c r="C135" s="13"/>
      <c r="D135"/>
    </row>
    <row r="136" spans="1:5" ht="16" customHeight="1" x14ac:dyDescent="0.35">
      <c r="A136" s="51" t="s">
        <v>66</v>
      </c>
      <c r="B136" s="24">
        <f>(B45+B68)-(B112+B117)</f>
        <v>15866259.820000008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86</v>
      </c>
      <c r="B139" s="24">
        <v>0</v>
      </c>
      <c r="C139" s="1"/>
    </row>
    <row r="140" spans="1:5" ht="16" customHeight="1" x14ac:dyDescent="0.35">
      <c r="A140" s="54" t="s">
        <v>87</v>
      </c>
      <c r="B140" s="24">
        <v>0</v>
      </c>
      <c r="C140" s="1"/>
      <c r="E140" s="15"/>
    </row>
    <row r="141" spans="1:5" ht="16" customHeight="1" x14ac:dyDescent="0.35">
      <c r="A141" s="54" t="s">
        <v>88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2" t="s">
        <v>127</v>
      </c>
      <c r="B143" s="63"/>
    </row>
    <row r="144" spans="1:5" ht="29" customHeight="1" x14ac:dyDescent="0.35">
      <c r="A144" s="62" t="s">
        <v>129</v>
      </c>
      <c r="B144" s="62"/>
    </row>
    <row r="145" spans="1:2" ht="12.5" customHeight="1" x14ac:dyDescent="0.35">
      <c r="A145" s="55"/>
      <c r="B145" s="55"/>
    </row>
    <row r="146" spans="1:2" ht="15.75" customHeight="1" x14ac:dyDescent="0.35">
      <c r="A146" s="37" t="s">
        <v>92</v>
      </c>
      <c r="B146" s="36" t="s">
        <v>102</v>
      </c>
    </row>
    <row r="147" spans="1:2" x14ac:dyDescent="0.35">
      <c r="A147" s="64"/>
      <c r="B147" s="64"/>
    </row>
    <row r="157" spans="1:2" ht="18" customHeight="1" x14ac:dyDescent="0.35">
      <c r="B157" s="14"/>
    </row>
  </sheetData>
  <mergeCells count="6">
    <mergeCell ref="A147:B147"/>
    <mergeCell ref="A22:B22"/>
    <mergeCell ref="B23:B24"/>
    <mergeCell ref="A1:B1"/>
    <mergeCell ref="A2:B7"/>
    <mergeCell ref="A8:B9"/>
  </mergeCells>
  <phoneticPr fontId="4" type="noConversion"/>
  <printOptions horizontalCentered="1" verticalCentered="1"/>
  <pageMargins left="0.7" right="0.7" top="0.75" bottom="0.75" header="0.3" footer="0.3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01.2025</vt:lpstr>
      <vt:lpstr>'01.2025'!Area_de_impressao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2025-02-09T17:33:12Z</cp:lastPrinted>
  <dcterms:created xsi:type="dcterms:W3CDTF">2021-09-23T15:15:02Z</dcterms:created>
  <dcterms:modified xsi:type="dcterms:W3CDTF">2025-02-11T12:10:33Z</dcterms:modified>
  <dc:language>pt-BR</dc:language>
</cp:coreProperties>
</file>