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16352-sara\Desktop\TRANSPARÊNCIA\PUBLICAÇÕES 2025\04. ABRIL\Contabilidade\Despesa Adm qd O.S. e Unidade Gerida se\"/>
    </mc:Choice>
  </mc:AlternateContent>
  <xr:revisionPtr revIDLastSave="0" documentId="13_ncr:1_{49B4FAB5-8ED9-4153-BDBF-1C9E29C5A1C9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HECAD" sheetId="1" r:id="rId1"/>
  </sheets>
  <definedNames>
    <definedName name="_xlnm.Print_Area" localSheetId="0">HECAD!$A$1:$G$112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0" i="1" l="1"/>
  <c r="D21" i="1"/>
  <c r="D22" i="1"/>
  <c r="E24" i="1" l="1"/>
  <c r="D23" i="1"/>
  <c r="F23" i="1" s="1"/>
  <c r="F22" i="1"/>
  <c r="F21" i="1"/>
  <c r="F20" i="1"/>
  <c r="F24" i="1" s="1"/>
  <c r="D24" i="1" l="1"/>
  <c r="C24" i="1"/>
</calcChain>
</file>

<file path=xl/sharedStrings.xml><?xml version="1.0" encoding="utf-8"?>
<sst xmlns="http://schemas.openxmlformats.org/spreadsheetml/2006/main" count="111" uniqueCount="102">
  <si>
    <t xml:space="preserve">NOME DO ÓRGÃO PÚBLICO/CONTRATANTE: </t>
  </si>
  <si>
    <t>SECRETARIA DE ESTADO DA SAÚDE/SES-GO</t>
  </si>
  <si>
    <t xml:space="preserve">CNPJ: </t>
  </si>
  <si>
    <t>02.529.964/0001-57</t>
  </si>
  <si>
    <t xml:space="preserve">NOME DA ORGANIZAÇÃO SOCIAL/CONTRATADA: </t>
  </si>
  <si>
    <t>ASSOCIAÇÃO DE GESTÃO, INOVAÇÃO E RESULTADOS EM SAÚDE – AGIR</t>
  </si>
  <si>
    <t>05.029.600/0002-87</t>
  </si>
  <si>
    <t xml:space="preserve">NOME DA UNIDADE GERIDA: </t>
  </si>
  <si>
    <t xml:space="preserve">CONTRATO DE GESTÃO/ADITIVO Nº:       </t>
  </si>
  <si>
    <t xml:space="preserve">VIGÊNCIA DO CONTRATO DE GESTÃO:   </t>
  </si>
  <si>
    <t>VALOR DO CONTRATO DE GESTÃO:</t>
  </si>
  <si>
    <t>Relatório Despesa Administrativa Mensal</t>
  </si>
  <si>
    <t>PERCENTUAL</t>
  </si>
  <si>
    <t>RUBRICA</t>
  </si>
  <si>
    <t>VALOR TOTAL</t>
  </si>
  <si>
    <t>VALOR RATEIO</t>
  </si>
  <si>
    <t>PESSOAL E ENCARGOS</t>
  </si>
  <si>
    <t>CUSTEIO</t>
  </si>
  <si>
    <t>SERVIÇOS</t>
  </si>
  <si>
    <t>INVESTIMENTO</t>
  </si>
  <si>
    <t>Nota Explicativa: A base de calculo do percentual utilizado para rateio das despesas totais da AGIR foram de 100% dos contratos de Gestão SES/GO.</t>
  </si>
  <si>
    <t>Superintendencia Executiva</t>
  </si>
  <si>
    <t>HOSPITAL ESTADUAL DA CRIANÇA E DO ADOLESCENTE - HECAD</t>
  </si>
  <si>
    <t>05.029.600/0009-53</t>
  </si>
  <si>
    <t>HECAD</t>
  </si>
  <si>
    <t>Despesa administrativa quando OSS e unidade gerida se situar em localidades diversas</t>
  </si>
  <si>
    <t>AGIR CORPORATIVO</t>
  </si>
  <si>
    <t>RATEIO DESPESAS</t>
  </si>
  <si>
    <t>Detalhamento das Despesas</t>
  </si>
  <si>
    <t>DESPESAS COM PESSOAL</t>
  </si>
  <si>
    <t>SALARIOS E ORDENADOS</t>
  </si>
  <si>
    <t>HORAS EXTRAS</t>
  </si>
  <si>
    <t>INDENIZAÇOES</t>
  </si>
  <si>
    <t>13º SALÁRIO</t>
  </si>
  <si>
    <t>FÉRIAS</t>
  </si>
  <si>
    <t>AUXÍLIO CRECHE</t>
  </si>
  <si>
    <t>ANUENIO/TRIENIO/QUINQUENIO</t>
  </si>
  <si>
    <t>ADICIONAL NOTURNO</t>
  </si>
  <si>
    <t>JOVEM APRENDIZ</t>
  </si>
  <si>
    <t>PROGRAMA GINASTICA LABORAL</t>
  </si>
  <si>
    <t>GRATIFICAÇÕES</t>
  </si>
  <si>
    <t>AJUDA DE CUSTO</t>
  </si>
  <si>
    <t>ENCARGOS SOCIAIS</t>
  </si>
  <si>
    <t>CONTRIBUIÇÕES  AO FGTS</t>
  </si>
  <si>
    <t>DESPESAS COM SERVICOS DE TERCEIROS</t>
  </si>
  <si>
    <t>SERVICOS TERCEIROS PESSOAS JURIDICAS</t>
  </si>
  <si>
    <t>SERV. ADVOCATICIOS</t>
  </si>
  <si>
    <t>SERV. DE VIGILANCIA</t>
  </si>
  <si>
    <t>SERV. DE CONSULTORIA</t>
  </si>
  <si>
    <t>SERV. DE TI  /SOFTWARE</t>
  </si>
  <si>
    <t>SERV. OUTSOURCING DE IMPRESSÃO</t>
  </si>
  <si>
    <t>SERV HIGIENIZAÇÃO E LIMPEZA</t>
  </si>
  <si>
    <t>SERV. DE ANALISE MEDICINA DO TRABALHO</t>
  </si>
  <si>
    <t>SERV. DE ANUNCIOS E PUBLICAÇÕES</t>
  </si>
  <si>
    <t>SERV. ASSESSORIA DE INFRAESTRUTURA DE PLATAFORMAS</t>
  </si>
  <si>
    <t>SERV. CURSOS E TREINAMENTOS</t>
  </si>
  <si>
    <t>SERV. DE FOTOCOPIAS</t>
  </si>
  <si>
    <t>MANUTENÇÃO DE EQUIPAMENTOS</t>
  </si>
  <si>
    <t>DESPESAS GERAIS</t>
  </si>
  <si>
    <t>ALUGUÉIS</t>
  </si>
  <si>
    <t>TELEFONIA FIXA</t>
  </si>
  <si>
    <t>INTERNET</t>
  </si>
  <si>
    <t>TAXAS CONDOMINIOS</t>
  </si>
  <si>
    <t>DESPESAS FINANCEIRAS</t>
  </si>
  <si>
    <t>DESPESAS BANCARIAS</t>
  </si>
  <si>
    <t>JUROS DESEMBOLSADOS</t>
  </si>
  <si>
    <t>TOTAL</t>
  </si>
  <si>
    <t>SERV. DE MANUTENÇAO PREDIAL</t>
  </si>
  <si>
    <t>SERV. DE LOCACAO EQUIPAMENTOS</t>
  </si>
  <si>
    <t>AJUSTE RATEIO</t>
  </si>
  <si>
    <t>020/2023 - 1º Aditivo</t>
  </si>
  <si>
    <t>12/04/2023 a 11/04/2027</t>
  </si>
  <si>
    <t>UNIDADE</t>
  </si>
  <si>
    <t>COMPETÊNCIA</t>
  </si>
  <si>
    <t>SERV. LOCAÇÕES</t>
  </si>
  <si>
    <t>ENCARGOS SOB OPERACOES FINANCEIRAS</t>
  </si>
  <si>
    <t>DIARIAS</t>
  </si>
  <si>
    <t>CUMPRIMENTO DE SENTENÇA JUDICIAL</t>
  </si>
  <si>
    <t>CUSTAS/ACORDOS PROCESSUAIS</t>
  </si>
  <si>
    <t>ADICIONAL DE RENUMERAÇÃO COMPENSATÓRIA</t>
  </si>
  <si>
    <t>BENEFICIOS SOCIAIS</t>
  </si>
  <si>
    <t>ASSISTÊNCIA MÉDICA FUNCIONÁRIOS</t>
  </si>
  <si>
    <t>SERVICOS DE MANUTENÇÃO</t>
  </si>
  <si>
    <t>SERV. EDUCACIONAL</t>
  </si>
  <si>
    <t>MANUTENÇÃO DE CONDICIONAMENTO DE AR</t>
  </si>
  <si>
    <t>Metodologia de Avaliação da Transparência dos Contratos de Gestão da SES - CGE/TCE- 4ª Edição (2024)
Item  12.8 Despesa administrativa quando OSS e unidade gerida se situar em localidades diversas (Item 12.1.v da Minuta Padrão do Contrato de Gestão – PGE)</t>
  </si>
  <si>
    <t>MATERIAIS/MEDICAMENTOS/DESPESAS DIVERSAS</t>
  </si>
  <si>
    <t>MATERIAIS E MEDICAMENTOS</t>
  </si>
  <si>
    <t>MANUTENÇÃO</t>
  </si>
  <si>
    <t>LUDOTERAPIA / TERAPIA</t>
  </si>
  <si>
    <t>DEPRECIACOES E AMORTIZACOES</t>
  </si>
  <si>
    <t>DESPESA COM DEPRECIAÇAO DE DIREITO DE USO</t>
  </si>
  <si>
    <t>DESPESA DE JUROS COM ARRENDAMENTOS</t>
  </si>
  <si>
    <t>RESCISOES TRABALHISTAS</t>
  </si>
  <si>
    <t>SERV. DE CLIPAGEM</t>
  </si>
  <si>
    <t>IPTU</t>
  </si>
  <si>
    <t>VALE TRANSPORTE</t>
  </si>
  <si>
    <t>ASSISTÊNCIA ODOTOLOGICA FUNCIONÁRIOS</t>
  </si>
  <si>
    <t>MARÇO/2025</t>
  </si>
  <si>
    <t>SERV. DE COMUNICACAO E MARKETING</t>
  </si>
  <si>
    <t>Goiânia, 22 de abril de 2025.</t>
  </si>
  <si>
    <t>Gerência Corporativa de Contabilidade e Custos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</si>
</sst>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2" formatCode="_-&quot;R$&quot;\ * #,##0_-;\-&quot;R$&quot;\ * #,##0_-;_-&quot;R$&quot;\ * &quot;-&quot;_-;_-@_-"/>
    <numFmt numFmtId="41" formatCode="_-* #,##0_-;\-* #,##0_-;_-* &quot;-&quot;_-;_-@_-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#,##0;[Red]#,##0"/>
    <numFmt numFmtId="165" formatCode="_-[$R$-416]\ * #,##0.00_-;\-[$R$-416]\ * #,##0.00_-;_-[$R$-416]\ * &quot;-&quot;??_-;_-@_-"/>
    <numFmt numFmtId="166" formatCode="[$-F800]dddd\,\ mmmm\ dd\,\ yyyy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</font>
    <font>
      <sz val="11"/>
      <color theme="1"/>
      <name val="Arial"/>
      <family val="2"/>
    </font>
    <font>
      <sz val="11"/>
      <color theme="1" tint="0.249977111117893"/>
      <name val="Arial"/>
      <family val="2"/>
    </font>
    <font>
      <b/>
      <sz val="16"/>
      <color theme="1"/>
      <name val="Arial"/>
      <family val="2"/>
    </font>
    <font>
      <b/>
      <sz val="12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12"/>
      <color theme="1"/>
      <name val="Arial"/>
      <family val="2"/>
    </font>
    <font>
      <sz val="11"/>
      <color rgb="FF000000"/>
      <name val="Arial"/>
      <family val="2"/>
    </font>
    <font>
      <sz val="12"/>
      <color rgb="FF000000"/>
      <name val="Arial"/>
      <family val="2"/>
    </font>
    <font>
      <b/>
      <sz val="11"/>
      <color rgb="FF000000"/>
      <name val="Arial"/>
      <family val="2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sz val="9"/>
      <color theme="1"/>
      <name val="Arial"/>
      <family val="2"/>
    </font>
    <font>
      <b/>
      <sz val="10"/>
      <color theme="1"/>
      <name val="Arial"/>
      <family val="2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9"/>
      <color rgb="FF000000"/>
      <name val="Arial"/>
      <family val="2"/>
    </font>
    <font>
      <b/>
      <sz val="11"/>
      <color rgb="FF000000"/>
      <name val="Calibri"/>
      <family val="2"/>
    </font>
    <font>
      <sz val="9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2F2F2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E2EFDA"/>
        <bgColor rgb="FF000000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6">
    <xf numFmtId="0" fontId="0" fillId="0" borderId="0"/>
    <xf numFmtId="0" fontId="2" fillId="0" borderId="0"/>
    <xf numFmtId="9" fontId="4" fillId="0" borderId="0" applyBorder="0" applyProtection="0"/>
    <xf numFmtId="0" fontId="3" fillId="0" borderId="0"/>
    <xf numFmtId="9" fontId="4" fillId="0" borderId="0" applyBorder="0" applyProtection="0"/>
    <xf numFmtId="0" fontId="1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0" fillId="0" borderId="0"/>
    <xf numFmtId="44" fontId="1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2" fontId="1" fillId="0" borderId="0" applyFont="0" applyFill="0" applyBorder="0" applyAlignment="0" applyProtection="0"/>
    <xf numFmtId="0" fontId="2" fillId="0" borderId="0" applyNumberFormat="0"/>
    <xf numFmtId="9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 applyNumberFormat="0"/>
    <xf numFmtId="42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 applyNumberFormat="0"/>
    <xf numFmtId="41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2" fontId="2" fillId="0" borderId="0" applyFont="0" applyFill="0" applyBorder="0" applyAlignment="0" applyProtection="0"/>
  </cellStyleXfs>
  <cellXfs count="63">
    <xf numFmtId="0" fontId="0" fillId="0" borderId="0" xfId="0"/>
    <xf numFmtId="0" fontId="5" fillId="0" borderId="0" xfId="0" applyFont="1" applyAlignment="1">
      <alignment vertical="center"/>
    </xf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13" fillId="3" borderId="0" xfId="0" applyFont="1" applyFill="1" applyAlignment="1" applyProtection="1">
      <alignment vertical="center"/>
      <protection locked="0"/>
    </xf>
    <xf numFmtId="0" fontId="9" fillId="0" borderId="0" xfId="0" applyFont="1" applyAlignment="1">
      <alignment horizontal="center" vertical="center"/>
    </xf>
    <xf numFmtId="0" fontId="13" fillId="3" borderId="0" xfId="0" applyFont="1" applyFill="1" applyAlignment="1" applyProtection="1">
      <alignment horizontal="left" vertical="center"/>
      <protection locked="0"/>
    </xf>
    <xf numFmtId="0" fontId="14" fillId="3" borderId="0" xfId="0" applyFont="1" applyFill="1" applyAlignment="1" applyProtection="1">
      <alignment horizontal="left"/>
      <protection locked="0"/>
    </xf>
    <xf numFmtId="0" fontId="13" fillId="3" borderId="0" xfId="0" applyFont="1" applyFill="1" applyAlignment="1" applyProtection="1">
      <alignment horizontal="left"/>
      <protection locked="0"/>
    </xf>
    <xf numFmtId="0" fontId="15" fillId="3" borderId="0" xfId="0" applyFont="1" applyFill="1" applyAlignment="1" applyProtection="1">
      <alignment horizontal="left"/>
      <protection hidden="1"/>
    </xf>
    <xf numFmtId="0" fontId="14" fillId="3" borderId="0" xfId="0" applyFont="1" applyFill="1" applyAlignment="1" applyProtection="1">
      <alignment horizontal="left"/>
      <protection hidden="1"/>
    </xf>
    <xf numFmtId="0" fontId="13" fillId="3" borderId="0" xfId="0" applyFont="1" applyFill="1" applyAlignment="1" applyProtection="1">
      <alignment horizontal="left"/>
      <protection hidden="1"/>
    </xf>
    <xf numFmtId="0" fontId="15" fillId="3" borderId="0" xfId="0" applyFont="1" applyFill="1" applyAlignment="1" applyProtection="1">
      <alignment horizontal="left" vertical="center"/>
      <protection locked="0"/>
    </xf>
    <xf numFmtId="0" fontId="14" fillId="3" borderId="0" xfId="0" applyFont="1" applyFill="1" applyAlignment="1">
      <alignment horizontal="left"/>
    </xf>
    <xf numFmtId="0" fontId="8" fillId="3" borderId="0" xfId="0" applyFont="1" applyFill="1" applyAlignment="1">
      <alignment vertical="center"/>
    </xf>
    <xf numFmtId="165" fontId="17" fillId="0" borderId="0" xfId="6" applyNumberFormat="1" applyFont="1" applyFill="1" applyBorder="1" applyProtection="1">
      <protection hidden="1"/>
    </xf>
    <xf numFmtId="0" fontId="16" fillId="2" borderId="0" xfId="0" applyFont="1" applyFill="1" applyAlignment="1">
      <alignment vertical="center"/>
    </xf>
    <xf numFmtId="0" fontId="12" fillId="2" borderId="0" xfId="0" applyFont="1" applyFill="1" applyAlignment="1">
      <alignment vertical="center"/>
    </xf>
    <xf numFmtId="0" fontId="18" fillId="0" borderId="0" xfId="0" applyFont="1" applyProtection="1">
      <protection hidden="1"/>
    </xf>
    <xf numFmtId="0" fontId="16" fillId="0" borderId="0" xfId="0" applyFont="1"/>
    <xf numFmtId="0" fontId="12" fillId="0" borderId="0" xfId="0" applyFont="1"/>
    <xf numFmtId="0" fontId="5" fillId="0" borderId="0" xfId="0" applyFont="1" applyProtection="1">
      <protection hidden="1"/>
    </xf>
    <xf numFmtId="166" fontId="5" fillId="0" borderId="0" xfId="0" applyNumberFormat="1" applyFont="1" applyAlignment="1">
      <alignment horizontal="left" vertical="top"/>
    </xf>
    <xf numFmtId="0" fontId="5" fillId="0" borderId="9" xfId="0" applyFont="1" applyBorder="1" applyAlignment="1">
      <alignment horizontal="center" vertical="top"/>
    </xf>
    <xf numFmtId="0" fontId="17" fillId="4" borderId="2" xfId="0" applyFont="1" applyFill="1" applyBorder="1" applyAlignment="1" applyProtection="1">
      <alignment horizontal="center" vertical="center"/>
      <protection hidden="1"/>
    </xf>
    <xf numFmtId="0" fontId="17" fillId="4" borderId="5" xfId="0" applyFont="1" applyFill="1" applyBorder="1" applyAlignment="1" applyProtection="1">
      <alignment horizontal="center" vertical="center"/>
      <protection hidden="1"/>
    </xf>
    <xf numFmtId="0" fontId="19" fillId="2" borderId="1" xfId="0" applyFont="1" applyFill="1" applyBorder="1" applyAlignment="1" applyProtection="1">
      <alignment horizontal="center" vertical="center"/>
      <protection hidden="1"/>
    </xf>
    <xf numFmtId="10" fontId="19" fillId="0" borderId="1" xfId="0" applyNumberFormat="1" applyFont="1" applyBorder="1" applyAlignment="1" applyProtection="1">
      <alignment horizontal="center" vertical="center"/>
      <protection hidden="1"/>
    </xf>
    <xf numFmtId="165" fontId="16" fillId="0" borderId="1" xfId="6" applyNumberFormat="1" applyFont="1" applyBorder="1" applyAlignment="1" applyProtection="1">
      <alignment vertical="center"/>
      <protection hidden="1"/>
    </xf>
    <xf numFmtId="165" fontId="16" fillId="0" borderId="4" xfId="6" applyNumberFormat="1" applyFont="1" applyBorder="1" applyAlignment="1" applyProtection="1">
      <alignment vertical="center"/>
      <protection hidden="1"/>
    </xf>
    <xf numFmtId="165" fontId="16" fillId="0" borderId="7" xfId="6" applyNumberFormat="1" applyFont="1" applyBorder="1" applyAlignment="1" applyProtection="1">
      <alignment vertical="center"/>
      <protection hidden="1"/>
    </xf>
    <xf numFmtId="165" fontId="16" fillId="0" borderId="3" xfId="6" applyNumberFormat="1" applyFont="1" applyBorder="1" applyAlignment="1" applyProtection="1">
      <alignment vertical="center"/>
      <protection hidden="1"/>
    </xf>
    <xf numFmtId="165" fontId="17" fillId="4" borderId="2" xfId="6" applyNumberFormat="1" applyFont="1" applyFill="1" applyBorder="1" applyAlignment="1" applyProtection="1">
      <alignment vertical="center"/>
      <protection hidden="1"/>
    </xf>
    <xf numFmtId="0" fontId="16" fillId="0" borderId="0" xfId="0" applyFont="1" applyAlignment="1">
      <alignment vertical="center"/>
    </xf>
    <xf numFmtId="0" fontId="17" fillId="4" borderId="6" xfId="0" applyFont="1" applyFill="1" applyBorder="1" applyAlignment="1" applyProtection="1">
      <alignment vertical="center"/>
      <protection hidden="1"/>
    </xf>
    <xf numFmtId="0" fontId="17" fillId="4" borderId="1" xfId="0" applyFont="1" applyFill="1" applyBorder="1" applyAlignment="1" applyProtection="1">
      <alignment horizontal="center" vertical="center"/>
      <protection hidden="1"/>
    </xf>
    <xf numFmtId="0" fontId="17" fillId="4" borderId="1" xfId="0" applyFont="1" applyFill="1" applyBorder="1" applyAlignment="1" applyProtection="1">
      <alignment vertical="center"/>
      <protection hidden="1"/>
    </xf>
    <xf numFmtId="0" fontId="17" fillId="4" borderId="7" xfId="0" applyFont="1" applyFill="1" applyBorder="1" applyAlignment="1" applyProtection="1">
      <alignment vertical="center"/>
      <protection hidden="1"/>
    </xf>
    <xf numFmtId="0" fontId="16" fillId="0" borderId="0" xfId="0" applyFont="1" applyAlignment="1" applyProtection="1">
      <alignment vertical="center"/>
      <protection hidden="1"/>
    </xf>
    <xf numFmtId="0" fontId="15" fillId="3" borderId="0" xfId="0" applyFont="1" applyFill="1" applyAlignment="1" applyProtection="1">
      <alignment horizontal="left" vertical="center"/>
      <protection hidden="1"/>
    </xf>
    <xf numFmtId="165" fontId="15" fillId="3" borderId="0" xfId="6" applyNumberFormat="1" applyFont="1" applyFill="1" applyBorder="1" applyAlignment="1" applyProtection="1">
      <alignment horizontal="left" vertical="center"/>
      <protection locked="0"/>
    </xf>
    <xf numFmtId="0" fontId="21" fillId="0" borderId="0" xfId="0" applyFont="1"/>
    <xf numFmtId="0" fontId="21" fillId="0" borderId="0" xfId="0" applyFont="1" applyAlignment="1">
      <alignment horizontal="center"/>
    </xf>
    <xf numFmtId="0" fontId="21" fillId="0" borderId="0" xfId="0" quotePrefix="1" applyFont="1" applyAlignment="1">
      <alignment horizontal="center"/>
    </xf>
    <xf numFmtId="0" fontId="21" fillId="5" borderId="1" xfId="0" applyFont="1" applyFill="1" applyBorder="1" applyAlignment="1">
      <alignment vertical="center"/>
    </xf>
    <xf numFmtId="0" fontId="21" fillId="5" borderId="1" xfId="0" applyFont="1" applyFill="1" applyBorder="1" applyAlignment="1">
      <alignment horizontal="center"/>
    </xf>
    <xf numFmtId="10" fontId="21" fillId="5" borderId="1" xfId="7" applyNumberFormat="1" applyFont="1" applyFill="1" applyBorder="1" applyAlignment="1">
      <alignment horizontal="center"/>
    </xf>
    <xf numFmtId="0" fontId="13" fillId="0" borderId="0" xfId="0" applyFont="1" applyAlignment="1">
      <alignment vertical="top" wrapText="1"/>
    </xf>
    <xf numFmtId="0" fontId="19" fillId="2" borderId="1" xfId="0" quotePrefix="1" applyFont="1" applyFill="1" applyBorder="1" applyAlignment="1" applyProtection="1">
      <alignment horizontal="center" vertical="center"/>
      <protection hidden="1"/>
    </xf>
    <xf numFmtId="0" fontId="22" fillId="6" borderId="1" xfId="0" applyFont="1" applyFill="1" applyBorder="1" applyAlignment="1">
      <alignment horizontal="left" wrapText="1"/>
    </xf>
    <xf numFmtId="0" fontId="23" fillId="0" borderId="1" xfId="0" applyFont="1" applyBorder="1" applyAlignment="1">
      <alignment horizontal="left" wrapText="1"/>
    </xf>
    <xf numFmtId="4" fontId="24" fillId="7" borderId="1" xfId="8" applyNumberFormat="1" applyFont="1" applyFill="1" applyBorder="1" applyAlignment="1">
      <alignment horizontal="right" wrapText="1"/>
    </xf>
    <xf numFmtId="4" fontId="26" fillId="0" borderId="1" xfId="8" applyNumberFormat="1" applyFont="1" applyBorder="1" applyAlignment="1">
      <alignment horizontal="right" wrapText="1"/>
    </xf>
    <xf numFmtId="4" fontId="25" fillId="7" borderId="1" xfId="17" applyNumberFormat="1" applyFont="1" applyFill="1" applyBorder="1" applyAlignment="1"/>
    <xf numFmtId="0" fontId="5" fillId="0" borderId="8" xfId="0" applyFont="1" applyBorder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12" fillId="0" borderId="0" xfId="0" applyFont="1" applyAlignment="1">
      <alignment horizontal="left" vertical="center" wrapText="1"/>
    </xf>
    <xf numFmtId="164" fontId="11" fillId="0" borderId="0" xfId="5" applyNumberFormat="1" applyFont="1" applyAlignment="1">
      <alignment horizontal="center" vertical="center" wrapText="1"/>
    </xf>
    <xf numFmtId="164" fontId="20" fillId="0" borderId="0" xfId="5" applyNumberFormat="1" applyFont="1" applyAlignment="1">
      <alignment horizontal="center" vertical="center" wrapText="1"/>
    </xf>
    <xf numFmtId="0" fontId="13" fillId="0" borderId="0" xfId="0" applyFont="1" applyAlignment="1">
      <alignment horizontal="center" vertical="top" wrapText="1"/>
    </xf>
    <xf numFmtId="0" fontId="15" fillId="3" borderId="0" xfId="0" applyFont="1" applyFill="1" applyAlignment="1" applyProtection="1">
      <alignment horizontal="left" vertical="center"/>
      <protection hidden="1"/>
    </xf>
  </cellXfs>
  <cellStyles count="36">
    <cellStyle name="Moeda [0] 2" xfId="21" xr:uid="{0845AE72-7BCC-46B3-8790-A68E49DF783B}"/>
    <cellStyle name="Moeda [0] 2 2" xfId="35" xr:uid="{3723C045-1458-4754-BE55-83ED44DD167D}"/>
    <cellStyle name="Moeda [0] 3" xfId="28" xr:uid="{8FA775C1-AC97-47A7-B499-0AD78B3ABA3C}"/>
    <cellStyle name="Moeda [0] 4" xfId="25" xr:uid="{A8E87CA1-1DE4-4A7A-81BC-04E33B781001}"/>
    <cellStyle name="Moeda [0] 5" xfId="18" xr:uid="{8A1B6FD4-2384-44AA-9D97-7FF05710767C}"/>
    <cellStyle name="Moeda 2" xfId="17" xr:uid="{094C4BF6-D739-47F5-8B32-D915B7C75994}"/>
    <cellStyle name="Moeda 2 2" xfId="34" xr:uid="{E332EF46-8234-4D38-8756-6DE78FE694C4}"/>
    <cellStyle name="Moeda 3" xfId="29" xr:uid="{C0863A46-4971-4383-B3F5-4A72D201DA58}"/>
    <cellStyle name="Moeda 4" xfId="26" xr:uid="{4B915C71-748D-441B-BD4D-FAF42FBEB871}"/>
    <cellStyle name="Moeda 5" xfId="9" xr:uid="{35A0D98D-7F30-484D-8536-87F13A50DEE7}"/>
    <cellStyle name="Moeda 6" xfId="23" xr:uid="{FF866C71-C850-47F8-B5EC-7B919E75E1FB}"/>
    <cellStyle name="Normal" xfId="0" builtinId="0"/>
    <cellStyle name="Normal 2" xfId="3" xr:uid="{00000000-0005-0000-0000-000001000000}"/>
    <cellStyle name="Normal 2 2" xfId="32" xr:uid="{0936C0B2-54DE-4CF5-BD0C-47112E3E3790}"/>
    <cellStyle name="Normal 2 3" xfId="10" xr:uid="{EAFD38EC-FBA6-4531-AF72-956C7D7D4E12}"/>
    <cellStyle name="Normal 3" xfId="1" xr:uid="{00000000-0005-0000-0000-000002000000}"/>
    <cellStyle name="Normal 3 2" xfId="11" xr:uid="{6211F0A6-8F2F-4C4F-B707-4BF97074E534}"/>
    <cellStyle name="Normal 4" xfId="12" xr:uid="{286B6BCB-1E74-474B-A429-D35A5D259C83}"/>
    <cellStyle name="Normal 5" xfId="13" xr:uid="{B8C73059-B458-4CAB-821E-C75BFAD53C9E}"/>
    <cellStyle name="Normal 6" xfId="8" xr:uid="{54F6A2AA-79A9-453D-8BF9-BB6378A2836C}"/>
    <cellStyle name="Normal 7" xfId="19" xr:uid="{28C725DF-E57A-4168-9CF6-60D252A7BC89}"/>
    <cellStyle name="Normal 8" xfId="24" xr:uid="{0259B62D-02B3-4005-9D0F-7300D6C2AA23}"/>
    <cellStyle name="Normal_BPA OUTUBRO 2" xfId="5" xr:uid="{7B6A9E9E-3889-4222-A1F7-2D83BED9DD26}"/>
    <cellStyle name="Porcentagem" xfId="7" builtinId="5"/>
    <cellStyle name="Porcentagem 2" xfId="4" xr:uid="{00000000-0005-0000-0000-000004000000}"/>
    <cellStyle name="Porcentagem 2 2" xfId="20" xr:uid="{E9D45C68-4339-4805-8723-1DE48DF689C3}"/>
    <cellStyle name="Porcentagem 3" xfId="2" xr:uid="{00000000-0005-0000-0000-000005000000}"/>
    <cellStyle name="Separador de milhares [0] 2" xfId="16" xr:uid="{4F95E511-8575-437F-86E6-D64C4EDE6947}"/>
    <cellStyle name="Separador de milhares [0] 2 2" xfId="33" xr:uid="{49B56833-DBEF-4EB4-AA41-D6B6A8ED9CCF}"/>
    <cellStyle name="Separador de milhares [0] 3" xfId="30" xr:uid="{158C9054-790E-474F-9B49-D0A458CE1629}"/>
    <cellStyle name="Separador de milhares [0] 4" xfId="27" xr:uid="{B3B92BDF-7CD4-490F-97E5-7269C96A3DB0}"/>
    <cellStyle name="Separador de milhares [0] 5" xfId="15" xr:uid="{FBB13935-2AAF-4D41-98A7-851B5F8F4EBA}"/>
    <cellStyle name="Vírgula" xfId="6" builtinId="3"/>
    <cellStyle name="Vírgula 2" xfId="22" xr:uid="{6D690FD3-B90A-4058-B5D4-E8C3235051C6}"/>
    <cellStyle name="Vírgula 2 2" xfId="31" xr:uid="{0D864A65-F04B-4B58-9088-09CC7659CBA2}"/>
    <cellStyle name="Vírgula 3" xfId="14" xr:uid="{A4E82C5B-9E6A-4DD5-809F-77A3AEB3E87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92334</xdr:colOff>
      <xdr:row>0</xdr:row>
      <xdr:rowOff>85725</xdr:rowOff>
    </xdr:from>
    <xdr:to>
      <xdr:col>4</xdr:col>
      <xdr:colOff>1876425</xdr:colOff>
      <xdr:row>0</xdr:row>
      <xdr:rowOff>1438564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6B4A65EC-F1E5-8365-2FAA-BF3B08A3D3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2834" y="85725"/>
          <a:ext cx="7791191" cy="134966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F111"/>
  <sheetViews>
    <sheetView showGridLines="0" tabSelected="1" view="pageBreakPreview" zoomScaleNormal="100" zoomScaleSheetLayoutView="100" workbookViewId="0">
      <selection activeCell="B35" sqref="B35"/>
    </sheetView>
  </sheetViews>
  <sheetFormatPr defaultRowHeight="14" x14ac:dyDescent="0.3"/>
  <cols>
    <col min="1" max="1" width="2.7265625" style="2" customWidth="1"/>
    <col min="2" max="2" width="50.90625" style="3" customWidth="1"/>
    <col min="3" max="3" width="19.36328125" style="4" customWidth="1"/>
    <col min="4" max="4" width="15.81640625" style="4" customWidth="1"/>
    <col min="5" max="6" width="28.453125" style="2" customWidth="1"/>
    <col min="7" max="7" width="2.7265625" style="2" customWidth="1"/>
    <col min="8" max="16384" width="8.7265625" style="2"/>
  </cols>
  <sheetData>
    <row r="1" spans="2:6" ht="148.5" customHeight="1" x14ac:dyDescent="0.3"/>
    <row r="2" spans="2:6" s="1" customFormat="1" ht="37" customHeight="1" x14ac:dyDescent="0.35">
      <c r="B2" s="57" t="s">
        <v>25</v>
      </c>
      <c r="C2" s="57"/>
      <c r="D2" s="57"/>
      <c r="E2" s="57"/>
    </row>
    <row r="3" spans="2:6" s="1" customFormat="1" ht="13.5" customHeight="1" x14ac:dyDescent="0.35">
      <c r="B3" s="5"/>
      <c r="C3" s="5"/>
      <c r="D3" s="5"/>
    </row>
    <row r="4" spans="2:6" s="1" customFormat="1" ht="60" customHeight="1" x14ac:dyDescent="0.35">
      <c r="B4" s="58" t="s">
        <v>85</v>
      </c>
      <c r="C4" s="58"/>
      <c r="D4" s="58"/>
      <c r="E4" s="58"/>
    </row>
    <row r="5" spans="2:6" s="1" customFormat="1" ht="17" customHeight="1" x14ac:dyDescent="0.35">
      <c r="B5" s="6" t="s">
        <v>0</v>
      </c>
      <c r="C5" s="6" t="s">
        <v>1</v>
      </c>
      <c r="D5" s="7"/>
    </row>
    <row r="6" spans="2:6" s="1" customFormat="1" ht="17" customHeight="1" x14ac:dyDescent="0.35">
      <c r="B6" s="8" t="s">
        <v>2</v>
      </c>
      <c r="C6" s="8" t="s">
        <v>3</v>
      </c>
      <c r="D6" s="9"/>
    </row>
    <row r="7" spans="2:6" s="1" customFormat="1" ht="17" customHeight="1" x14ac:dyDescent="0.35">
      <c r="B7" s="8" t="s">
        <v>4</v>
      </c>
      <c r="C7" s="8" t="s">
        <v>5</v>
      </c>
      <c r="D7" s="9"/>
    </row>
    <row r="8" spans="2:6" s="1" customFormat="1" ht="17" customHeight="1" x14ac:dyDescent="0.35">
      <c r="B8" s="10" t="s">
        <v>2</v>
      </c>
      <c r="C8" s="10" t="s">
        <v>6</v>
      </c>
      <c r="D8" s="9"/>
    </row>
    <row r="9" spans="2:6" s="1" customFormat="1" ht="17" customHeight="1" x14ac:dyDescent="0.3">
      <c r="B9" s="11" t="s">
        <v>7</v>
      </c>
      <c r="C9" s="62" t="s">
        <v>22</v>
      </c>
      <c r="D9" s="62"/>
      <c r="E9" s="62"/>
      <c r="F9" s="62"/>
    </row>
    <row r="10" spans="2:6" s="1" customFormat="1" ht="17" customHeight="1" x14ac:dyDescent="0.35">
      <c r="B10" s="13" t="s">
        <v>2</v>
      </c>
      <c r="C10" s="41" t="s">
        <v>23</v>
      </c>
      <c r="D10" s="12"/>
    </row>
    <row r="11" spans="2:6" s="1" customFormat="1" ht="17" customHeight="1" x14ac:dyDescent="0.35">
      <c r="B11" s="10" t="s">
        <v>8</v>
      </c>
      <c r="C11" s="14" t="s">
        <v>70</v>
      </c>
      <c r="D11" s="15"/>
    </row>
    <row r="12" spans="2:6" s="1" customFormat="1" ht="17" customHeight="1" x14ac:dyDescent="0.35">
      <c r="B12" s="8" t="s">
        <v>9</v>
      </c>
      <c r="C12" s="14" t="s">
        <v>71</v>
      </c>
      <c r="D12" s="15"/>
    </row>
    <row r="13" spans="2:6" s="1" customFormat="1" ht="17" customHeight="1" x14ac:dyDescent="0.35">
      <c r="B13" s="14" t="s">
        <v>10</v>
      </c>
      <c r="C13" s="42">
        <v>14429419.380000001</v>
      </c>
      <c r="D13" s="15"/>
    </row>
    <row r="14" spans="2:6" s="1" customFormat="1" ht="25" customHeight="1" x14ac:dyDescent="0.35">
      <c r="C14" s="59"/>
      <c r="D14" s="59"/>
    </row>
    <row r="15" spans="2:6" s="1" customFormat="1" ht="25" customHeight="1" x14ac:dyDescent="0.35">
      <c r="B15" s="16" t="s">
        <v>11</v>
      </c>
      <c r="C15" s="59"/>
      <c r="D15" s="59"/>
    </row>
    <row r="16" spans="2:6" s="1" customFormat="1" ht="21" customHeight="1" x14ac:dyDescent="0.35">
      <c r="B16" s="26" t="s">
        <v>72</v>
      </c>
      <c r="C16" s="26" t="s">
        <v>73</v>
      </c>
      <c r="D16" s="27" t="s">
        <v>12</v>
      </c>
    </row>
    <row r="17" spans="2:6" s="1" customFormat="1" ht="21" customHeight="1" x14ac:dyDescent="0.35">
      <c r="B17" s="28" t="s">
        <v>24</v>
      </c>
      <c r="C17" s="50" t="s">
        <v>98</v>
      </c>
      <c r="D17" s="29">
        <v>0.14153791286</v>
      </c>
    </row>
    <row r="18" spans="2:6" s="1" customFormat="1" ht="15.5" customHeight="1" x14ac:dyDescent="0.35">
      <c r="B18" s="35"/>
      <c r="C18" s="60"/>
      <c r="D18" s="60"/>
    </row>
    <row r="19" spans="2:6" s="1" customFormat="1" ht="21" customHeight="1" x14ac:dyDescent="0.35">
      <c r="B19" s="36" t="s">
        <v>13</v>
      </c>
      <c r="C19" s="37" t="s">
        <v>14</v>
      </c>
      <c r="D19" s="27" t="s">
        <v>15</v>
      </c>
      <c r="E19" s="27" t="s">
        <v>69</v>
      </c>
      <c r="F19" s="27" t="s">
        <v>14</v>
      </c>
    </row>
    <row r="20" spans="2:6" s="1" customFormat="1" ht="21" customHeight="1" x14ac:dyDescent="0.35">
      <c r="B20" s="38" t="s">
        <v>16</v>
      </c>
      <c r="C20" s="30">
        <v>1682621.84</v>
      </c>
      <c r="D20" s="31">
        <f>C20*$D$17</f>
        <v>238154.78336625287</v>
      </c>
      <c r="E20" s="31">
        <v>748.96</v>
      </c>
      <c r="F20" s="31">
        <f>D20+E20</f>
        <v>238903.74336625286</v>
      </c>
    </row>
    <row r="21" spans="2:6" s="1" customFormat="1" ht="21" customHeight="1" x14ac:dyDescent="0.35">
      <c r="B21" s="39" t="s">
        <v>17</v>
      </c>
      <c r="C21" s="32">
        <v>56454.09</v>
      </c>
      <c r="D21" s="31">
        <f t="shared" ref="D21:D23" si="0">C21*$D$17</f>
        <v>7990.3940710105971</v>
      </c>
      <c r="E21" s="31">
        <v>28.15</v>
      </c>
      <c r="F21" s="31">
        <f t="shared" ref="F21:F23" si="1">D21+E21</f>
        <v>8018.5440710105968</v>
      </c>
    </row>
    <row r="22" spans="2:6" ht="21" customHeight="1" x14ac:dyDescent="0.3">
      <c r="B22" s="38" t="s">
        <v>18</v>
      </c>
      <c r="C22" s="30">
        <v>211050.23999999999</v>
      </c>
      <c r="D22" s="31">
        <f t="shared" si="0"/>
        <v>29871.610478202085</v>
      </c>
      <c r="E22" s="31">
        <v>343.78</v>
      </c>
      <c r="F22" s="31">
        <f t="shared" si="1"/>
        <v>30215.390478202084</v>
      </c>
    </row>
    <row r="23" spans="2:6" ht="21" customHeight="1" x14ac:dyDescent="0.3">
      <c r="B23" s="38" t="s">
        <v>19</v>
      </c>
      <c r="C23" s="33">
        <v>0</v>
      </c>
      <c r="D23" s="31">
        <f t="shared" si="0"/>
        <v>0</v>
      </c>
      <c r="E23" s="31">
        <v>0</v>
      </c>
      <c r="F23" s="31">
        <f t="shared" si="1"/>
        <v>0</v>
      </c>
    </row>
    <row r="24" spans="2:6" ht="21" customHeight="1" x14ac:dyDescent="0.3">
      <c r="B24" s="40"/>
      <c r="C24" s="34">
        <f>SUM(C20:C23)</f>
        <v>1950126.1700000002</v>
      </c>
      <c r="D24" s="34">
        <f t="shared" ref="D24" si="2">SUM(D20:D23)</f>
        <v>276016.78791546554</v>
      </c>
      <c r="E24" s="34">
        <f>SUM(E20:E23)</f>
        <v>1120.8899999999999</v>
      </c>
      <c r="F24" s="34">
        <f>SUM(F20:F23)-0.01</f>
        <v>277137.66791546554</v>
      </c>
    </row>
    <row r="25" spans="2:6" ht="12.5" customHeight="1" x14ac:dyDescent="0.3">
      <c r="B25" s="20"/>
      <c r="C25" s="17"/>
      <c r="D25" s="17"/>
    </row>
    <row r="26" spans="2:6" ht="12.5" customHeight="1" x14ac:dyDescent="0.3">
      <c r="B26" s="2"/>
      <c r="C26" s="17"/>
      <c r="D26" s="17"/>
    </row>
    <row r="27" spans="2:6" ht="20.5" customHeight="1" x14ac:dyDescent="0.3">
      <c r="B27" s="23" t="s">
        <v>20</v>
      </c>
    </row>
    <row r="29" spans="2:6" ht="15.5" x14ac:dyDescent="0.35">
      <c r="B29" s="24" t="s">
        <v>100</v>
      </c>
      <c r="C29" s="21"/>
      <c r="D29" s="22"/>
    </row>
    <row r="30" spans="2:6" ht="15.5" x14ac:dyDescent="0.3">
      <c r="B30" s="24"/>
      <c r="C30" s="18"/>
      <c r="D30" s="19"/>
    </row>
    <row r="31" spans="2:6" ht="15.5" x14ac:dyDescent="0.35">
      <c r="B31" s="22"/>
      <c r="C31" s="22"/>
      <c r="D31" s="22"/>
    </row>
    <row r="32" spans="2:6" ht="15.5" x14ac:dyDescent="0.35">
      <c r="B32" s="22"/>
      <c r="C32" s="22"/>
      <c r="D32" s="22"/>
    </row>
    <row r="33" spans="2:6" x14ac:dyDescent="0.3">
      <c r="B33" s="2"/>
      <c r="C33" s="2"/>
      <c r="D33" s="2"/>
    </row>
    <row r="34" spans="2:6" x14ac:dyDescent="0.3">
      <c r="B34" s="2"/>
      <c r="C34" s="2"/>
      <c r="D34" s="2"/>
      <c r="E34" s="56"/>
      <c r="F34" s="56"/>
    </row>
    <row r="35" spans="2:6" ht="25" customHeight="1" x14ac:dyDescent="0.3">
      <c r="B35" s="25" t="s">
        <v>101</v>
      </c>
      <c r="C35" s="2"/>
      <c r="D35" s="49"/>
      <c r="E35" s="61" t="s">
        <v>21</v>
      </c>
      <c r="F35" s="61"/>
    </row>
    <row r="41" spans="2:6" ht="14.5" x14ac:dyDescent="0.35">
      <c r="B41" s="43" t="s">
        <v>26</v>
      </c>
      <c r="C41" s="43"/>
      <c r="D41" s="43"/>
    </row>
    <row r="42" spans="2:6" ht="14.5" x14ac:dyDescent="0.35">
      <c r="B42" s="43" t="s">
        <v>27</v>
      </c>
      <c r="C42" s="44" t="s">
        <v>24</v>
      </c>
      <c r="D42" s="45" t="s">
        <v>98</v>
      </c>
    </row>
    <row r="43" spans="2:6" ht="14.5" x14ac:dyDescent="0.35">
      <c r="B43" s="46" t="s">
        <v>28</v>
      </c>
      <c r="C43" s="46"/>
      <c r="D43" s="47" t="s">
        <v>24</v>
      </c>
    </row>
    <row r="44" spans="2:6" ht="14.5" x14ac:dyDescent="0.35">
      <c r="B44" s="46"/>
      <c r="C44" s="46"/>
      <c r="D44" s="48">
        <v>0.14153791286</v>
      </c>
    </row>
    <row r="45" spans="2:6" x14ac:dyDescent="0.3">
      <c r="B45" s="51" t="s">
        <v>29</v>
      </c>
      <c r="C45" s="53">
        <v>1496599.2</v>
      </c>
      <c r="D45" s="53">
        <v>211825.52715594572</v>
      </c>
    </row>
    <row r="46" spans="2:6" ht="15" customHeight="1" x14ac:dyDescent="0.3">
      <c r="B46" s="52" t="s">
        <v>30</v>
      </c>
      <c r="C46" s="54">
        <v>697837.44</v>
      </c>
      <c r="D46" s="54">
        <v>98770.454773165475</v>
      </c>
    </row>
    <row r="47" spans="2:6" ht="15" customHeight="1" x14ac:dyDescent="0.3">
      <c r="B47" s="52" t="s">
        <v>93</v>
      </c>
      <c r="C47" s="54">
        <v>0</v>
      </c>
      <c r="D47" s="54">
        <v>0</v>
      </c>
    </row>
    <row r="48" spans="2:6" ht="15" customHeight="1" x14ac:dyDescent="0.3">
      <c r="B48" s="52" t="s">
        <v>31</v>
      </c>
      <c r="C48" s="54">
        <v>18820.59</v>
      </c>
      <c r="D48" s="54">
        <v>2663.8270273937874</v>
      </c>
    </row>
    <row r="49" spans="2:4" ht="15" customHeight="1" x14ac:dyDescent="0.3">
      <c r="B49" s="52" t="s">
        <v>32</v>
      </c>
      <c r="C49" s="54">
        <v>28654.489999999998</v>
      </c>
      <c r="D49" s="54">
        <v>4055.6967086677414</v>
      </c>
    </row>
    <row r="50" spans="2:4" ht="15" customHeight="1" x14ac:dyDescent="0.3">
      <c r="B50" s="52" t="s">
        <v>33</v>
      </c>
      <c r="C50" s="54">
        <v>107306.01</v>
      </c>
      <c r="D50" s="54">
        <v>15187.868692734288</v>
      </c>
    </row>
    <row r="51" spans="2:4" ht="15" customHeight="1" x14ac:dyDescent="0.3">
      <c r="B51" s="52" t="s">
        <v>34</v>
      </c>
      <c r="C51" s="54">
        <v>187085.31</v>
      </c>
      <c r="D51" s="54">
        <v>26479.664304166086</v>
      </c>
    </row>
    <row r="52" spans="2:4" ht="15" customHeight="1" x14ac:dyDescent="0.3">
      <c r="B52" s="52" t="s">
        <v>35</v>
      </c>
      <c r="C52" s="54">
        <v>0</v>
      </c>
      <c r="D52" s="54">
        <v>0</v>
      </c>
    </row>
    <row r="53" spans="2:4" ht="15" customHeight="1" x14ac:dyDescent="0.3">
      <c r="B53" s="52" t="s">
        <v>76</v>
      </c>
      <c r="C53" s="54">
        <v>175</v>
      </c>
      <c r="D53" s="54">
        <v>24.769134750500001</v>
      </c>
    </row>
    <row r="54" spans="2:4" ht="15" customHeight="1" x14ac:dyDescent="0.3">
      <c r="B54" s="52" t="s">
        <v>36</v>
      </c>
      <c r="C54" s="54">
        <v>16289.97</v>
      </c>
      <c r="D54" s="54">
        <v>2305.6483543520139</v>
      </c>
    </row>
    <row r="55" spans="2:4" ht="15" customHeight="1" x14ac:dyDescent="0.3">
      <c r="B55" s="52" t="s">
        <v>37</v>
      </c>
      <c r="C55" s="54">
        <v>30.33</v>
      </c>
      <c r="D55" s="54">
        <v>4.2928448970437998</v>
      </c>
    </row>
    <row r="56" spans="2:4" ht="15" customHeight="1" x14ac:dyDescent="0.3">
      <c r="B56" s="52" t="s">
        <v>38</v>
      </c>
      <c r="C56" s="54">
        <v>0</v>
      </c>
      <c r="D56" s="54">
        <v>0</v>
      </c>
    </row>
    <row r="57" spans="2:4" ht="15" customHeight="1" x14ac:dyDescent="0.3">
      <c r="B57" s="52" t="s">
        <v>77</v>
      </c>
      <c r="C57" s="54">
        <v>0</v>
      </c>
      <c r="D57" s="54">
        <v>0</v>
      </c>
    </row>
    <row r="58" spans="2:4" ht="15" customHeight="1" x14ac:dyDescent="0.3">
      <c r="B58" s="52" t="s">
        <v>39</v>
      </c>
      <c r="C58" s="54">
        <v>0</v>
      </c>
      <c r="D58" s="54">
        <v>0</v>
      </c>
    </row>
    <row r="59" spans="2:4" ht="15" customHeight="1" x14ac:dyDescent="0.3">
      <c r="B59" s="52" t="s">
        <v>78</v>
      </c>
      <c r="C59" s="54">
        <v>0</v>
      </c>
      <c r="D59" s="54">
        <v>0</v>
      </c>
    </row>
    <row r="60" spans="2:4" ht="15" customHeight="1" x14ac:dyDescent="0.3">
      <c r="B60" s="52" t="s">
        <v>40</v>
      </c>
      <c r="C60" s="54">
        <v>424607.25</v>
      </c>
      <c r="D60" s="54">
        <v>60098.023950224233</v>
      </c>
    </row>
    <row r="61" spans="2:4" ht="15" customHeight="1" x14ac:dyDescent="0.3">
      <c r="B61" s="52" t="s">
        <v>79</v>
      </c>
      <c r="C61" s="54">
        <v>0</v>
      </c>
      <c r="D61" s="54">
        <v>0</v>
      </c>
    </row>
    <row r="62" spans="2:4" x14ac:dyDescent="0.3">
      <c r="B62" s="52" t="s">
        <v>41</v>
      </c>
      <c r="C62" s="54">
        <v>15792.81</v>
      </c>
      <c r="D62" s="54">
        <v>2235.2813655945365</v>
      </c>
    </row>
    <row r="63" spans="2:4" ht="15" customHeight="1" x14ac:dyDescent="0.35">
      <c r="B63" s="51" t="s">
        <v>42</v>
      </c>
      <c r="C63" s="55">
        <v>170682.18</v>
      </c>
      <c r="D63" s="53">
        <v>24157.999519594836</v>
      </c>
    </row>
    <row r="64" spans="2:4" x14ac:dyDescent="0.3">
      <c r="B64" s="52" t="s">
        <v>43</v>
      </c>
      <c r="C64" s="54">
        <v>170682.18</v>
      </c>
      <c r="D64" s="54">
        <v>24157.999519594836</v>
      </c>
    </row>
    <row r="65" spans="2:4" ht="15" customHeight="1" x14ac:dyDescent="0.35">
      <c r="B65" s="51" t="s">
        <v>80</v>
      </c>
      <c r="C65" s="55">
        <v>15340.460000000001</v>
      </c>
      <c r="D65" s="53">
        <v>2171.256690712316</v>
      </c>
    </row>
    <row r="66" spans="2:4" ht="15" customHeight="1" x14ac:dyDescent="0.3">
      <c r="B66" s="52" t="s">
        <v>96</v>
      </c>
      <c r="C66" s="54">
        <v>-129</v>
      </c>
      <c r="D66" s="54">
        <v>-18.258390758939999</v>
      </c>
    </row>
    <row r="67" spans="2:4" x14ac:dyDescent="0.3">
      <c r="B67" s="52" t="s">
        <v>81</v>
      </c>
      <c r="C67" s="54">
        <v>15433.660000000002</v>
      </c>
      <c r="D67" s="54">
        <v>2184.4480241908677</v>
      </c>
    </row>
    <row r="68" spans="2:4" x14ac:dyDescent="0.3">
      <c r="B68" s="52" t="s">
        <v>97</v>
      </c>
      <c r="C68" s="54">
        <v>35.799999999999997</v>
      </c>
      <c r="D68" s="54">
        <v>5.0670572803880001</v>
      </c>
    </row>
    <row r="69" spans="2:4" ht="15" customHeight="1" x14ac:dyDescent="0.35">
      <c r="B69" s="51" t="s">
        <v>44</v>
      </c>
      <c r="C69" s="55">
        <v>211050.24000000002</v>
      </c>
      <c r="D69" s="53">
        <v>29871.610478202088</v>
      </c>
    </row>
    <row r="70" spans="2:4" ht="15" customHeight="1" x14ac:dyDescent="0.35">
      <c r="B70" s="51" t="s">
        <v>45</v>
      </c>
      <c r="C70" s="55">
        <v>211050.24000000002</v>
      </c>
      <c r="D70" s="53">
        <v>29871.610478202088</v>
      </c>
    </row>
    <row r="71" spans="2:4" ht="15" customHeight="1" x14ac:dyDescent="0.3">
      <c r="B71" s="52" t="s">
        <v>46</v>
      </c>
      <c r="C71" s="54">
        <v>191163.42</v>
      </c>
      <c r="D71" s="54">
        <v>27056.871481979582</v>
      </c>
    </row>
    <row r="72" spans="2:4" ht="15" customHeight="1" x14ac:dyDescent="0.3">
      <c r="B72" s="52" t="s">
        <v>47</v>
      </c>
      <c r="C72" s="54">
        <v>0</v>
      </c>
      <c r="D72" s="54">
        <v>0</v>
      </c>
    </row>
    <row r="73" spans="2:4" ht="15" customHeight="1" x14ac:dyDescent="0.3">
      <c r="B73" s="52" t="s">
        <v>67</v>
      </c>
      <c r="C73" s="54">
        <v>0</v>
      </c>
      <c r="D73" s="54">
        <v>0</v>
      </c>
    </row>
    <row r="74" spans="2:4" ht="15" customHeight="1" x14ac:dyDescent="0.3">
      <c r="B74" s="52" t="s">
        <v>48</v>
      </c>
      <c r="C74" s="54">
        <v>4360</v>
      </c>
      <c r="D74" s="54">
        <v>617.10530006960005</v>
      </c>
    </row>
    <row r="75" spans="2:4" ht="15" customHeight="1" x14ac:dyDescent="0.3">
      <c r="B75" s="52" t="s">
        <v>49</v>
      </c>
      <c r="C75" s="54">
        <v>-138761.08000000002</v>
      </c>
      <c r="D75" s="54">
        <v>-19639.953649399493</v>
      </c>
    </row>
    <row r="76" spans="2:4" ht="15" customHeight="1" x14ac:dyDescent="0.3">
      <c r="B76" s="52" t="s">
        <v>99</v>
      </c>
      <c r="C76" s="54">
        <v>112816.35</v>
      </c>
      <c r="D76" s="54">
        <v>15967.790715483263</v>
      </c>
    </row>
    <row r="77" spans="2:4" ht="15" customHeight="1" x14ac:dyDescent="0.3">
      <c r="B77" s="52" t="s">
        <v>50</v>
      </c>
      <c r="C77" s="54">
        <v>518.5</v>
      </c>
      <c r="D77" s="54">
        <v>73.387407817910002</v>
      </c>
    </row>
    <row r="78" spans="2:4" ht="15" customHeight="1" x14ac:dyDescent="0.3">
      <c r="B78" s="52" t="s">
        <v>51</v>
      </c>
      <c r="C78" s="54">
        <v>0</v>
      </c>
      <c r="D78" s="54">
        <v>0</v>
      </c>
    </row>
    <row r="79" spans="2:4" ht="15" customHeight="1" x14ac:dyDescent="0.3">
      <c r="B79" s="52" t="s">
        <v>68</v>
      </c>
      <c r="C79" s="54">
        <v>31611.75</v>
      </c>
      <c r="D79" s="54">
        <v>4474.2611168521053</v>
      </c>
    </row>
    <row r="80" spans="2:4" ht="15" customHeight="1" x14ac:dyDescent="0.3">
      <c r="B80" s="52" t="s">
        <v>74</v>
      </c>
      <c r="C80" s="54">
        <v>0</v>
      </c>
      <c r="D80" s="54">
        <v>0</v>
      </c>
    </row>
    <row r="81" spans="2:4" ht="15" customHeight="1" x14ac:dyDescent="0.3">
      <c r="B81" s="52" t="s">
        <v>83</v>
      </c>
      <c r="C81" s="54">
        <v>1104.73</v>
      </c>
      <c r="D81" s="54">
        <v>156.36117847382781</v>
      </c>
    </row>
    <row r="82" spans="2:4" x14ac:dyDescent="0.3">
      <c r="B82" s="52" t="s">
        <v>52</v>
      </c>
      <c r="C82" s="54">
        <v>53</v>
      </c>
      <c r="D82" s="54">
        <v>7.50150938158</v>
      </c>
    </row>
    <row r="83" spans="2:4" ht="15" customHeight="1" x14ac:dyDescent="0.3">
      <c r="B83" s="52" t="s">
        <v>53</v>
      </c>
      <c r="C83" s="54">
        <v>3306</v>
      </c>
      <c r="D83" s="54">
        <v>467.92433991516003</v>
      </c>
    </row>
    <row r="84" spans="2:4" ht="15" customHeight="1" x14ac:dyDescent="0.3">
      <c r="B84" s="52" t="s">
        <v>94</v>
      </c>
      <c r="C84" s="54">
        <v>824.06</v>
      </c>
      <c r="D84" s="54">
        <v>116.6357324714116</v>
      </c>
    </row>
    <row r="85" spans="2:4" ht="14.5" customHeight="1" x14ac:dyDescent="0.3">
      <c r="B85" s="52" t="s">
        <v>54</v>
      </c>
      <c r="C85" s="54">
        <v>4053.5099999999984</v>
      </c>
      <c r="D85" s="54">
        <v>573.72534515713835</v>
      </c>
    </row>
    <row r="86" spans="2:4" x14ac:dyDescent="0.3">
      <c r="B86" s="52" t="s">
        <v>55</v>
      </c>
      <c r="C86" s="54">
        <v>0</v>
      </c>
      <c r="D86" s="54">
        <v>0</v>
      </c>
    </row>
    <row r="87" spans="2:4" ht="15" customHeight="1" x14ac:dyDescent="0.3">
      <c r="B87" s="52" t="s">
        <v>56</v>
      </c>
      <c r="C87" s="54">
        <v>0</v>
      </c>
      <c r="D87" s="54">
        <v>0</v>
      </c>
    </row>
    <row r="88" spans="2:4" ht="15" customHeight="1" x14ac:dyDescent="0.35">
      <c r="B88" s="51" t="s">
        <v>82</v>
      </c>
      <c r="C88" s="55">
        <v>0</v>
      </c>
      <c r="D88" s="53">
        <v>0</v>
      </c>
    </row>
    <row r="89" spans="2:4" ht="15" customHeight="1" x14ac:dyDescent="0.35">
      <c r="B89" s="51" t="s">
        <v>57</v>
      </c>
      <c r="C89" s="55">
        <v>0</v>
      </c>
      <c r="D89" s="53">
        <v>0</v>
      </c>
    </row>
    <row r="90" spans="2:4" ht="15" customHeight="1" x14ac:dyDescent="0.3">
      <c r="B90" s="52" t="s">
        <v>84</v>
      </c>
      <c r="C90" s="54">
        <v>0</v>
      </c>
      <c r="D90" s="54">
        <v>0</v>
      </c>
    </row>
    <row r="91" spans="2:4" ht="15" customHeight="1" x14ac:dyDescent="0.35">
      <c r="B91" s="51" t="s">
        <v>86</v>
      </c>
      <c r="C91" s="55">
        <v>0</v>
      </c>
      <c r="D91" s="53">
        <v>0</v>
      </c>
    </row>
    <row r="92" spans="2:4" ht="15" customHeight="1" x14ac:dyDescent="0.3">
      <c r="B92" s="51" t="s">
        <v>87</v>
      </c>
      <c r="C92" s="53">
        <v>0</v>
      </c>
      <c r="D92" s="53">
        <v>0</v>
      </c>
    </row>
    <row r="93" spans="2:4" ht="15" customHeight="1" x14ac:dyDescent="0.3">
      <c r="B93" s="52" t="s">
        <v>88</v>
      </c>
      <c r="C93" s="54">
        <v>0</v>
      </c>
      <c r="D93" s="54">
        <v>0</v>
      </c>
    </row>
    <row r="94" spans="2:4" x14ac:dyDescent="0.3">
      <c r="B94" s="52" t="s">
        <v>89</v>
      </c>
      <c r="C94" s="54">
        <v>0</v>
      </c>
      <c r="D94" s="54">
        <v>0</v>
      </c>
    </row>
    <row r="95" spans="2:4" ht="14.5" x14ac:dyDescent="0.35">
      <c r="B95" s="51" t="s">
        <v>58</v>
      </c>
      <c r="C95" s="55">
        <v>26382.43</v>
      </c>
      <c r="D95" s="53">
        <v>3734.1140783750498</v>
      </c>
    </row>
    <row r="96" spans="2:4" ht="15" customHeight="1" x14ac:dyDescent="0.3">
      <c r="B96" s="51" t="s">
        <v>58</v>
      </c>
      <c r="C96" s="53">
        <v>26382.43</v>
      </c>
      <c r="D96" s="53">
        <v>3734.1140783750498</v>
      </c>
    </row>
    <row r="97" spans="2:4" ht="15" customHeight="1" x14ac:dyDescent="0.3">
      <c r="B97" s="52" t="s">
        <v>59</v>
      </c>
      <c r="C97" s="54">
        <v>1268.4000000000015</v>
      </c>
      <c r="D97" s="54">
        <v>179.52668867162421</v>
      </c>
    </row>
    <row r="98" spans="2:4" x14ac:dyDescent="0.3">
      <c r="B98" s="52" t="s">
        <v>60</v>
      </c>
      <c r="C98" s="54">
        <v>3763.14</v>
      </c>
      <c r="D98" s="54">
        <v>532.62698139998042</v>
      </c>
    </row>
    <row r="99" spans="2:4" x14ac:dyDescent="0.3">
      <c r="B99" s="52" t="s">
        <v>61</v>
      </c>
      <c r="C99" s="54">
        <v>3408.5</v>
      </c>
      <c r="D99" s="54">
        <v>482.43197598331</v>
      </c>
    </row>
    <row r="100" spans="2:4" x14ac:dyDescent="0.3">
      <c r="B100" s="52" t="s">
        <v>62</v>
      </c>
      <c r="C100" s="54">
        <v>17942.39</v>
      </c>
      <c r="D100" s="54">
        <v>2539.5284323201354</v>
      </c>
    </row>
    <row r="101" spans="2:4" x14ac:dyDescent="0.3">
      <c r="B101" s="52" t="s">
        <v>95</v>
      </c>
      <c r="C101" s="54">
        <v>0</v>
      </c>
      <c r="D101" s="54">
        <v>0</v>
      </c>
    </row>
    <row r="102" spans="2:4" ht="14.5" x14ac:dyDescent="0.35">
      <c r="B102" s="51" t="s">
        <v>90</v>
      </c>
      <c r="C102" s="55">
        <v>16483.900000000001</v>
      </c>
      <c r="D102" s="53">
        <v>2333.0968017929545</v>
      </c>
    </row>
    <row r="103" spans="2:4" x14ac:dyDescent="0.3">
      <c r="B103" s="51" t="s">
        <v>90</v>
      </c>
      <c r="C103" s="53">
        <v>16483.900000000001</v>
      </c>
      <c r="D103" s="53">
        <v>2333.0968017929545</v>
      </c>
    </row>
    <row r="104" spans="2:4" x14ac:dyDescent="0.3">
      <c r="B104" s="52" t="s">
        <v>91</v>
      </c>
      <c r="C104" s="54">
        <v>16483.900000000001</v>
      </c>
      <c r="D104" s="54">
        <v>2333.0968017929545</v>
      </c>
    </row>
    <row r="105" spans="2:4" ht="14.5" x14ac:dyDescent="0.35">
      <c r="B105" s="51" t="s">
        <v>63</v>
      </c>
      <c r="C105" s="55">
        <v>13587.76</v>
      </c>
      <c r="D105" s="53">
        <v>1923.1831908425936</v>
      </c>
    </row>
    <row r="106" spans="2:4" x14ac:dyDescent="0.3">
      <c r="B106" s="51" t="s">
        <v>63</v>
      </c>
      <c r="C106" s="53">
        <v>13587.76</v>
      </c>
      <c r="D106" s="53">
        <v>1923.1831908425936</v>
      </c>
    </row>
    <row r="107" spans="2:4" x14ac:dyDescent="0.3">
      <c r="B107" s="52" t="s">
        <v>64</v>
      </c>
      <c r="C107" s="54">
        <v>742.65</v>
      </c>
      <c r="D107" s="54">
        <v>105.113130985479</v>
      </c>
    </row>
    <row r="108" spans="2:4" x14ac:dyDescent="0.3">
      <c r="B108" s="52" t="s">
        <v>65</v>
      </c>
      <c r="C108" s="54">
        <v>0</v>
      </c>
      <c r="D108" s="54">
        <v>0</v>
      </c>
    </row>
    <row r="109" spans="2:4" x14ac:dyDescent="0.3">
      <c r="B109" s="52" t="s">
        <v>75</v>
      </c>
      <c r="C109" s="54">
        <v>0</v>
      </c>
      <c r="D109" s="54">
        <v>0</v>
      </c>
    </row>
    <row r="110" spans="2:4" x14ac:dyDescent="0.3">
      <c r="B110" s="52" t="s">
        <v>92</v>
      </c>
      <c r="C110" s="54">
        <v>12845.11</v>
      </c>
      <c r="D110" s="54">
        <v>1818.0700598571148</v>
      </c>
    </row>
    <row r="111" spans="2:4" ht="14.5" x14ac:dyDescent="0.35">
      <c r="B111" s="51" t="s">
        <v>66</v>
      </c>
      <c r="C111" s="55">
        <v>1950126.1699999997</v>
      </c>
      <c r="D111" s="53">
        <v>276016.78791546554</v>
      </c>
    </row>
  </sheetData>
  <mergeCells count="8">
    <mergeCell ref="E34:F34"/>
    <mergeCell ref="E35:F35"/>
    <mergeCell ref="C9:F9"/>
    <mergeCell ref="B2:E2"/>
    <mergeCell ref="B4:E4"/>
    <mergeCell ref="C14:D14"/>
    <mergeCell ref="C18:D18"/>
    <mergeCell ref="C15:D15"/>
  </mergeCells>
  <printOptions horizontalCentered="1"/>
  <pageMargins left="0.23622047244094491" right="3.937007874015748E-2" top="0.35433070866141736" bottom="0.74803149606299213" header="0.31496062992125984" footer="0.31496062992125984"/>
  <pageSetup paperSize="9" scale="64" orientation="portrait" r:id="rId1"/>
  <headerFooter>
    <oddFooter>&amp;C&amp;G</oddFooter>
  </headerFooter>
  <rowBreaks count="1" manualBreakCount="1">
    <brk id="38" max="6" man="1"/>
  </rowBreak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HECAD</vt:lpstr>
      <vt:lpstr>HECAD!Area_de_impressao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Bruna Camargo Borges Ferreira</dc:creator>
  <cp:lastModifiedBy>Setorial</cp:lastModifiedBy>
  <cp:lastPrinted>2025-03-27T12:25:11Z</cp:lastPrinted>
  <dcterms:created xsi:type="dcterms:W3CDTF">2021-11-17T19:16:09Z</dcterms:created>
  <dcterms:modified xsi:type="dcterms:W3CDTF">2025-04-28T20:56:55Z</dcterms:modified>
</cp:coreProperties>
</file>