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5\07-Julho\"/>
    </mc:Choice>
  </mc:AlternateContent>
  <xr:revisionPtr revIDLastSave="0" documentId="13_ncr:1_{571DAE31-6EE2-4C18-94E5-2C7E8789C275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.2025" sheetId="1" r:id="rId1"/>
  </sheets>
  <definedNames>
    <definedName name="_xlnm.Print_Area" localSheetId="0">'07.2025'!$A$1:$B$132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6" i="1" l="1"/>
  <c r="B82" i="1" l="1"/>
  <c r="B48" i="1"/>
  <c r="B51" i="1" l="1"/>
  <c r="B43" i="1"/>
  <c r="B53" i="1"/>
  <c r="B71" i="1"/>
  <c r="B27" i="1"/>
  <c r="B113" i="1"/>
  <c r="B33" i="1"/>
  <c r="B90" i="1" l="1"/>
  <c r="B63" i="1"/>
  <c r="B60" i="1"/>
  <c r="B57" i="1"/>
  <c r="B40" i="1"/>
  <c r="B107" i="1"/>
  <c r="B68" i="1"/>
  <c r="B73" i="1" s="1"/>
  <c r="B65" i="1" l="1"/>
  <c r="B126" i="1"/>
  <c r="B103" i="1"/>
  <c r="B97" i="1"/>
  <c r="B98" i="1" l="1"/>
  <c r="B120" i="1" l="1"/>
  <c r="D107" i="1" s="1"/>
  <c r="D97" i="1"/>
  <c r="D98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<sst xmlns="http://schemas.openxmlformats.org/spreadsheetml/2006/main" count="114" uniqueCount="114">
  <si>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</si>
  <si>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</si>
  <si>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</si>
  <si>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</si>
  <si>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</si>
  <si>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</si>
  <si>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</si>
  <si>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</si>
  <si>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</si>
  <si>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</si>
  <si>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</si>
  <si>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</si>
  <si>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</si>
  <si>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</si>
  <si>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</si>
  <si>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</si>
  <si>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</si>
  <si>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</si>
  <si>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</si>
  <si>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</si>
  <si>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</si>
  <si>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</si>
  <si>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</si>
  <si>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</si>
  <si>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</si>
  <si>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</si>
  <si>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</si>
  <si>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</si>
  <si>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</si>
  <si>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</si>
  <si>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</si>
  <si>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</si>
  <si>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</si>
  <si>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</si>
  <si>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</si>
  <si>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</si>
  <si>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</si>
  <si>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</si>
  <si>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</si>
  <si>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</si>
  <si>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</si>
  <si>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</si>
  <si>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</si>
  <si>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</si>
  <si>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</si>
  <si>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</si>
  <si>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 Repasse - CUSTEIO  </t>
  </si>
  <si>
    <t xml:space="preserve">2.2 Repasse - INVESTIMENTO  </t>
  </si>
  <si>
    <t xml:space="preserve">3.2.1 ITAU C/APLIC 31.804-9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</si>
  <si>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</si>
  <si>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</si>
  <si>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</si>
  <si>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</si>
  <si>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</si>
  <si>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</si>
  <si>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</si>
  <si>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</si>
  <si>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</si>
  <si>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</si>
  <si>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</si>
  <si>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6.2 Valores Devolvidos à Contratante -Investimento</t>
  </si>
  <si>
    <t>6.1 Valores Devolvidos à Contratante - Custeio</t>
  </si>
  <si>
    <t xml:space="preserve">1.2.2 CEF C/C 472-7 </t>
  </si>
  <si>
    <t>1.3.4 ITAU C/APLIC 31.804-9 - Fundo de prov. rescisões trab. e ações jud .3% VLR</t>
  </si>
  <si>
    <t>SALDO ANTERIOR (soma=1.1+1.2+1.3)</t>
  </si>
  <si>
    <t>7.2. Banco Conta Corrente  - CUSTEIO E INVESTIMENTO</t>
  </si>
  <si>
    <t xml:space="preserve">7.3 Aplicações Financeiras  - CUSTEIO E INVESTIMENTO </t>
  </si>
  <si>
    <t xml:space="preserve">7.2.2 CEF C/C 472-7 </t>
  </si>
  <si>
    <t>7.3.5 ITAU C/APLIC 31.804-9 - Fundo de prov. rescisões trab. e ações jud .3% VLR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</si>
  <si>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</si>
  <si>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</si>
  <si>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</si>
  <si>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</si>
  <si>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</si>
  <si>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</si>
  <si>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</si>
  <si>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</si>
  <si>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</si>
  <si>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5.1.8.2 Reembolso Recuperaçao de despesas</t>
  </si>
  <si>
    <t>CONTRATO DE GESTÃO/ADITIVO Nº:         020/2023 SES/GO  1º ADITIVO</t>
  </si>
  <si>
    <t>5.1.8.3 Reembolso Plano de saúde</t>
  </si>
  <si>
    <t xml:space="preserve">1.2.3 CEF C/C 580134235-0 Custeio </t>
  </si>
  <si>
    <t xml:space="preserve">1.3.5 CEF C/APLIC 580134235-0 Custeio </t>
  </si>
  <si>
    <t xml:space="preserve">2.1.1 CEF C/C 580134235-0 Custeio </t>
  </si>
  <si>
    <t xml:space="preserve">2.3.1 CEF C/APLIC 580134235-0; ITAÚ APLIC 31804-9 Custeio </t>
  </si>
  <si>
    <t xml:space="preserve">3.1.1 CEF C/APLIC 580134235-0 Custeio </t>
  </si>
  <si>
    <t>4.1.1 ITAU C/C 31.804-9; CEF C/C 580134235-0 Custeio</t>
  </si>
  <si>
    <t xml:space="preserve">7.2.3 CEF C/C 580134235-0 Custeio </t>
  </si>
  <si>
    <t xml:space="preserve">1.2.5 CEF C/C 580134267-9 Investimento </t>
  </si>
  <si>
    <t xml:space="preserve">1.3.2 CEF C/APLIC 580134267-9 Investimento </t>
  </si>
  <si>
    <t>2.1.3 CEF C/C 580134235-0 PISO ENFERMAGEM - HECAD</t>
  </si>
  <si>
    <t>2.4.1 CEF C/APLIC 580134267-9 INVESTIMENTO - HECAD</t>
  </si>
  <si>
    <t>4.2.1 CEF C/APLIC 580134267-9 INVESTIMENTO - HECAD</t>
  </si>
  <si>
    <t xml:space="preserve">7.2.5 CEF C/C 580134267-9 Investimento </t>
  </si>
  <si>
    <t xml:space="preserve">7.3.3 CEF C/APLIC 580134267-9 Investimento </t>
  </si>
  <si>
    <t>1.2.4 CEF C/C 580134303-9  Fundo de prov. rescisões trab. e ações jud .3% VLR</t>
  </si>
  <si>
    <t>1.3.6 CEF C/APLIC 580134303-9  Fundo de prov. rescisões trab. e ações jud .3% VLR</t>
  </si>
  <si>
    <t>2.1.2 CEF C/C 580134303-9  Fundo de prov. rescisões trab. e ações jud .3% VLR</t>
  </si>
  <si>
    <t xml:space="preserve">2.3.2 CEF C/APLIC 580134303-9 Fundo de prov. rescisões trab. e ações jud .3% VLR </t>
  </si>
  <si>
    <t>3.1.2 CEF C/APLIC 580134303-9 FUNDO DE PROV RESCISOES TRAB E AÇOES JUD 3% VLR - HECAD</t>
  </si>
  <si>
    <t>4.1.2 CEF C/C 580134303-9 Fundo de prov. rescisões trab. e ações jud .3% VLR</t>
  </si>
  <si>
    <t>7.2.4 CEF C/C 580134303-9 Fundo de prov. rescisões trab. e ações jud .3% VLR</t>
  </si>
  <si>
    <t>7.3.2 CEF C/APLIC 580134303-9  Fundo de prov. rescisões trab. e ações jud .3% VLR</t>
  </si>
  <si>
    <t>*Obs.: Valores de glosas não informados devido ao não recebimento das informações por parte da SES.</t>
  </si>
  <si>
    <r>
      <t xml:space="preserve">7.3.6 CEF C/APLIC 580134235-0 Custeio </t>
    </r>
    <r>
      <rPr>
        <b/>
        <sz val="11"/>
        <color rgb="FF000000"/>
        <rFont val="Calibri"/>
        <family val="2"/>
      </rPr>
      <t>(VIDE NOTA)</t>
    </r>
  </si>
  <si>
    <t>Item 7.3.6 CEF C/APLIC 580134235-0 Custeio 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</si>
  <si>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</si>
  <si>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2.5.3 Recuperação de despesas</t>
  </si>
  <si>
    <t>5.1.8.1 Estorno de pagamento</t>
  </si>
  <si>
    <t>2.5.2 Judicial</t>
  </si>
  <si>
    <t>GERÊNCIA CORPORATIVA DE FINANÇAS E ORÇAMENTOS:</t>
  </si>
  <si>
    <t>Goiânia, 11 de Agosto de 2025.</t>
  </si>
  <si>
    <t>Competência: 07/2025</t>
  </si>
  <si>
    <t>7.SALDO BANCÁRIO FINAL EM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</si>
</sst>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90" zoomScale="90" zoomScaleNormal="90" zoomScaleSheetLayoutView="70" zoomScalePageLayoutView="70" workbookViewId="0">
      <selection activeCell="A119" sqref="A119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72"/>
      <c r="B1" s="72"/>
    </row>
    <row r="2" spans="1:3" customFormat="1" x14ac:dyDescent="0.35">
      <c r="A2" s="73" t="s">
        <v>0</v>
      </c>
      <c r="B2" s="73"/>
      <c r="C2" s="1"/>
    </row>
    <row r="3" spans="1:3" customFormat="1" x14ac:dyDescent="0.35">
      <c r="A3" s="73"/>
      <c r="B3" s="73"/>
      <c r="C3" s="1"/>
    </row>
    <row r="4" spans="1:3" customFormat="1" x14ac:dyDescent="0.35">
      <c r="A4" s="73"/>
      <c r="B4" s="73"/>
      <c r="C4" s="1"/>
    </row>
    <row r="5" spans="1:3" customFormat="1" x14ac:dyDescent="0.35">
      <c r="A5" s="73"/>
      <c r="B5" s="73"/>
      <c r="C5" s="1"/>
    </row>
    <row r="6" spans="1:3" customFormat="1" x14ac:dyDescent="0.35">
      <c r="A6" s="73"/>
      <c r="B6" s="73"/>
      <c r="C6" s="1"/>
    </row>
    <row r="7" spans="1:3" customFormat="1" x14ac:dyDescent="0.35">
      <c r="A7" s="73"/>
      <c r="B7" s="73"/>
      <c r="C7" s="2"/>
    </row>
    <row r="8" spans="1:3" customFormat="1" ht="23.25" customHeight="1" x14ac:dyDescent="0.35">
      <c r="A8" s="74" t="s">
        <v>106</v>
      </c>
      <c r="B8" s="74"/>
      <c r="C8" s="2"/>
    </row>
    <row r="9" spans="1:3" customFormat="1" ht="23.25" customHeight="1" x14ac:dyDescent="0.35">
      <c r="A9" s="74"/>
      <c r="B9" s="74"/>
      <c r="C9" s="2"/>
    </row>
    <row r="10" spans="1:3" customFormat="1" x14ac:dyDescent="0.35">
      <c r="A10" s="75" t="s">
        <v>28</v>
      </c>
      <c r="B10" s="75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6" t="s">
        <v>24</v>
      </c>
      <c r="B12" s="66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6" t="s">
        <v>35</v>
      </c>
      <c r="B14" s="66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79</v>
      </c>
      <c r="B16" s="24"/>
      <c r="C16" s="1"/>
    </row>
    <row r="17" spans="1:4" x14ac:dyDescent="0.35">
      <c r="A17" s="70" t="s">
        <v>38</v>
      </c>
      <c r="B17" s="7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15286237.35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7" t="s">
        <v>1</v>
      </c>
      <c r="B22" s="67"/>
      <c r="D22"/>
    </row>
    <row r="23" spans="1:4" ht="11.25" customHeight="1" x14ac:dyDescent="0.35">
      <c r="A23" s="10"/>
      <c r="B23" s="68" t="s">
        <v>30</v>
      </c>
      <c r="D23"/>
    </row>
    <row r="24" spans="1:4" ht="14.25" customHeight="1" x14ac:dyDescent="0.35">
      <c r="A24" s="11" t="s">
        <v>112</v>
      </c>
      <c r="B24" s="68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69</v>
      </c>
      <c r="B27" s="49">
        <f>SUM(B28:B32)</f>
        <v>650750.14</v>
      </c>
      <c r="C27" s="15"/>
      <c r="D27"/>
    </row>
    <row r="28" spans="1:4" x14ac:dyDescent="0.35">
      <c r="A28" s="42" t="s">
        <v>39</v>
      </c>
      <c r="B28" s="14">
        <v>0.05</v>
      </c>
      <c r="C28" s="15"/>
      <c r="D28"/>
    </row>
    <row r="29" spans="1:4" x14ac:dyDescent="0.35">
      <c r="A29" s="42" t="s">
        <v>62</v>
      </c>
      <c r="B29" s="14">
        <v>0</v>
      </c>
      <c r="C29" s="15"/>
      <c r="D29"/>
    </row>
    <row r="30" spans="1:4" x14ac:dyDescent="0.35">
      <c r="A30" s="42" t="s">
        <v>81</v>
      </c>
      <c r="B30" s="14">
        <v>318191.01</v>
      </c>
      <c r="C30" s="15"/>
      <c r="D30"/>
    </row>
    <row r="31" spans="1:4" x14ac:dyDescent="0.35">
      <c r="A31" s="42" t="s">
        <v>95</v>
      </c>
      <c r="B31" s="14">
        <v>332559.08</v>
      </c>
      <c r="C31" s="15"/>
      <c r="D31"/>
    </row>
    <row r="32" spans="1:4" x14ac:dyDescent="0.35">
      <c r="A32" s="42" t="s">
        <v>88</v>
      </c>
      <c r="B32" s="14">
        <v>0</v>
      </c>
      <c r="C32" s="15"/>
      <c r="D32"/>
    </row>
    <row r="33" spans="1:4" x14ac:dyDescent="0.35">
      <c r="A33" s="54" t="s">
        <v>70</v>
      </c>
      <c r="B33" s="49">
        <f>SUM(B34:B39)</f>
        <v>14288664.43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89</v>
      </c>
      <c r="B35" s="14">
        <v>10771574.93</v>
      </c>
      <c r="C35" s="15"/>
      <c r="D35"/>
    </row>
    <row r="36" spans="1:4" x14ac:dyDescent="0.35">
      <c r="A36" s="42" t="s">
        <v>74</v>
      </c>
      <c r="B36" s="14">
        <v>0</v>
      </c>
      <c r="C36" s="15"/>
      <c r="D36"/>
    </row>
    <row r="37" spans="1:4" x14ac:dyDescent="0.35">
      <c r="A37" s="42" t="s">
        <v>63</v>
      </c>
      <c r="B37" s="14">
        <v>0</v>
      </c>
      <c r="C37" s="15"/>
      <c r="D37"/>
    </row>
    <row r="38" spans="1:4" x14ac:dyDescent="0.35">
      <c r="A38" s="42" t="s">
        <v>82</v>
      </c>
      <c r="B38" s="14">
        <v>3516850.57</v>
      </c>
      <c r="C38" s="15"/>
      <c r="D38"/>
    </row>
    <row r="39" spans="1:4" x14ac:dyDescent="0.35">
      <c r="A39" s="42" t="s">
        <v>96</v>
      </c>
      <c r="B39" s="14">
        <v>238.93</v>
      </c>
      <c r="C39" s="15"/>
      <c r="D39"/>
    </row>
    <row r="40" spans="1:4" x14ac:dyDescent="0.35">
      <c r="A40" s="51" t="s">
        <v>64</v>
      </c>
      <c r="B40" s="41">
        <f>SUM(B26+B27+B33)</f>
        <v>14939414.57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46</v>
      </c>
      <c r="B43" s="49">
        <f>SUM(B44:B46)</f>
        <v>14338767.300000001</v>
      </c>
      <c r="C43" s="16"/>
      <c r="D43"/>
    </row>
    <row r="44" spans="1:4" x14ac:dyDescent="0.35">
      <c r="A44" s="42" t="s">
        <v>83</v>
      </c>
      <c r="B44" s="63">
        <v>13802559.25</v>
      </c>
      <c r="C44" s="16"/>
      <c r="D44"/>
    </row>
    <row r="45" spans="1:4" x14ac:dyDescent="0.35">
      <c r="A45" s="42" t="s">
        <v>97</v>
      </c>
      <c r="B45" s="63">
        <v>171290.55</v>
      </c>
      <c r="C45" s="16"/>
      <c r="D45"/>
    </row>
    <row r="46" spans="1:4" x14ac:dyDescent="0.35">
      <c r="A46" s="42" t="s">
        <v>90</v>
      </c>
      <c r="B46" s="14">
        <v>364917.5</v>
      </c>
      <c r="C46" s="16"/>
      <c r="D46"/>
    </row>
    <row r="47" spans="1:4" ht="15.5" customHeight="1" x14ac:dyDescent="0.35">
      <c r="A47" s="56" t="s">
        <v>47</v>
      </c>
      <c r="B47" s="49">
        <v>0</v>
      </c>
      <c r="C47" s="16"/>
      <c r="D47"/>
    </row>
    <row r="48" spans="1:4" x14ac:dyDescent="0.35">
      <c r="A48" s="57" t="s">
        <v>53</v>
      </c>
      <c r="B48" s="49">
        <f>SUM(B49:B50)</f>
        <v>47350.9</v>
      </c>
      <c r="C48" s="16"/>
      <c r="D48"/>
    </row>
    <row r="49" spans="1:4" x14ac:dyDescent="0.35">
      <c r="A49" s="42" t="s">
        <v>84</v>
      </c>
      <c r="B49" s="63">
        <v>44072.26</v>
      </c>
      <c r="C49" s="16"/>
      <c r="D49"/>
    </row>
    <row r="50" spans="1:4" x14ac:dyDescent="0.35">
      <c r="A50" s="42" t="s">
        <v>98</v>
      </c>
      <c r="B50" s="63">
        <v>3278.64</v>
      </c>
      <c r="C50" s="16"/>
      <c r="D50"/>
    </row>
    <row r="51" spans="1:4" x14ac:dyDescent="0.35">
      <c r="A51" s="57" t="s">
        <v>37</v>
      </c>
      <c r="B51" s="49">
        <f>B52</f>
        <v>130689.73</v>
      </c>
      <c r="C51" s="16"/>
      <c r="D51"/>
    </row>
    <row r="52" spans="1:4" ht="14" customHeight="1" x14ac:dyDescent="0.35">
      <c r="A52" s="55" t="s">
        <v>91</v>
      </c>
      <c r="B52" s="63">
        <v>130689.73</v>
      </c>
      <c r="C52" s="16"/>
      <c r="D52"/>
    </row>
    <row r="53" spans="1:4" x14ac:dyDescent="0.35">
      <c r="A53" s="57" t="s">
        <v>44</v>
      </c>
      <c r="B53" s="49">
        <f>SUM(B54:B56)</f>
        <v>26213</v>
      </c>
      <c r="C53" s="16"/>
      <c r="D53"/>
    </row>
    <row r="54" spans="1:4" x14ac:dyDescent="0.35">
      <c r="A54" s="50" t="s">
        <v>72</v>
      </c>
      <c r="B54" s="14">
        <v>24778.78</v>
      </c>
      <c r="C54" s="16"/>
      <c r="D54"/>
    </row>
    <row r="55" spans="1:4" x14ac:dyDescent="0.35">
      <c r="A55" s="50" t="s">
        <v>109</v>
      </c>
      <c r="B55" s="63">
        <v>0</v>
      </c>
      <c r="C55" s="16"/>
      <c r="D55"/>
    </row>
    <row r="56" spans="1:4" x14ac:dyDescent="0.35">
      <c r="A56" s="50" t="s">
        <v>107</v>
      </c>
      <c r="B56" s="63">
        <v>1434.22</v>
      </c>
      <c r="C56" s="16"/>
      <c r="D56"/>
    </row>
    <row r="57" spans="1:4" x14ac:dyDescent="0.35">
      <c r="A57" s="47" t="s">
        <v>54</v>
      </c>
      <c r="B57" s="41">
        <f>SUM(B43+B47+B48+B51+B53)</f>
        <v>14543020.930000002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49</v>
      </c>
      <c r="B60" s="49">
        <f>SUM(B61:B62)</f>
        <v>1950300.2</v>
      </c>
      <c r="C60" s="17"/>
      <c r="D60"/>
    </row>
    <row r="61" spans="1:4" x14ac:dyDescent="0.35">
      <c r="A61" s="42" t="s">
        <v>85</v>
      </c>
      <c r="B61" s="63">
        <v>1950300.2</v>
      </c>
      <c r="C61" s="17"/>
      <c r="D61"/>
    </row>
    <row r="62" spans="1:4" x14ac:dyDescent="0.35">
      <c r="A62" s="42" t="s">
        <v>99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486261.27</v>
      </c>
      <c r="C63" s="17"/>
      <c r="D63"/>
    </row>
    <row r="64" spans="1:4" x14ac:dyDescent="0.35">
      <c r="A64" s="42" t="s">
        <v>48</v>
      </c>
      <c r="B64" s="14">
        <v>486261.27</v>
      </c>
      <c r="C64" s="17"/>
      <c r="D64"/>
    </row>
    <row r="65" spans="1:4" x14ac:dyDescent="0.35">
      <c r="A65" s="47" t="s">
        <v>55</v>
      </c>
      <c r="B65" s="41">
        <f>SUM(B60+B63)</f>
        <v>2436561.4699999997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50</v>
      </c>
      <c r="B68" s="60">
        <f>SUM(B69:B70)</f>
        <v>2101142.41</v>
      </c>
      <c r="C68" s="8"/>
      <c r="D68"/>
    </row>
    <row r="69" spans="1:4" x14ac:dyDescent="0.35">
      <c r="A69" s="42" t="s">
        <v>86</v>
      </c>
      <c r="B69" s="63">
        <v>1597292.78</v>
      </c>
      <c r="C69" s="8"/>
      <c r="D69"/>
    </row>
    <row r="70" spans="1:4" x14ac:dyDescent="0.35">
      <c r="A70" s="42" t="s">
        <v>100</v>
      </c>
      <c r="B70" s="63">
        <v>503849.63</v>
      </c>
      <c r="C70" s="8"/>
      <c r="D70"/>
    </row>
    <row r="71" spans="1:4" x14ac:dyDescent="0.35">
      <c r="A71" s="57" t="s">
        <v>71</v>
      </c>
      <c r="B71" s="49">
        <f>B72</f>
        <v>0</v>
      </c>
      <c r="C71" s="8"/>
      <c r="D71"/>
    </row>
    <row r="72" spans="1:4" x14ac:dyDescent="0.35">
      <c r="A72" s="42" t="s">
        <v>92</v>
      </c>
      <c r="B72" s="14">
        <v>0</v>
      </c>
      <c r="C72" s="8"/>
      <c r="D72"/>
    </row>
    <row r="73" spans="1:4" x14ac:dyDescent="0.35">
      <c r="A73" s="30" t="s">
        <v>57</v>
      </c>
      <c r="B73" s="34">
        <f>B68+B71</f>
        <v>2101142.41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4810475.93</v>
      </c>
      <c r="C77" s="16"/>
      <c r="D77"/>
    </row>
    <row r="78" spans="1:4" x14ac:dyDescent="0.35">
      <c r="A78" s="61" t="s">
        <v>10</v>
      </c>
      <c r="B78" s="60">
        <v>6366373.7599999998</v>
      </c>
      <c r="C78" s="16"/>
      <c r="D78"/>
    </row>
    <row r="79" spans="1:4" x14ac:dyDescent="0.35">
      <c r="A79" s="61" t="s">
        <v>11</v>
      </c>
      <c r="B79" s="60">
        <v>2143505.17</v>
      </c>
      <c r="C79" s="16"/>
      <c r="D79"/>
    </row>
    <row r="80" spans="1:4" x14ac:dyDescent="0.35">
      <c r="A80" s="59" t="s">
        <v>12</v>
      </c>
      <c r="B80" s="60">
        <v>9172.48</v>
      </c>
      <c r="C80" s="16"/>
      <c r="D80"/>
    </row>
    <row r="81" spans="1:4" x14ac:dyDescent="0.35">
      <c r="A81" s="59" t="s">
        <v>13</v>
      </c>
      <c r="B81" s="60">
        <v>656625.1</v>
      </c>
      <c r="C81" s="16"/>
      <c r="D81"/>
    </row>
    <row r="82" spans="1:4" x14ac:dyDescent="0.35">
      <c r="A82" s="59" t="s">
        <v>14</v>
      </c>
      <c r="B82" s="60">
        <f>SUM(B83:B84)</f>
        <v>1058335.77</v>
      </c>
      <c r="C82" s="16"/>
      <c r="D82"/>
    </row>
    <row r="83" spans="1:4" x14ac:dyDescent="0.35">
      <c r="A83" s="62" t="s">
        <v>42</v>
      </c>
      <c r="B83" s="63">
        <v>1018481.68</v>
      </c>
      <c r="C83" s="16"/>
      <c r="D83"/>
    </row>
    <row r="84" spans="1:4" x14ac:dyDescent="0.35">
      <c r="A84" s="62" t="s">
        <v>43</v>
      </c>
      <c r="B84" s="63">
        <v>39854.089999999997</v>
      </c>
      <c r="C84" s="16"/>
      <c r="D84"/>
    </row>
    <row r="85" spans="1:4" ht="29" x14ac:dyDescent="0.35">
      <c r="A85" s="59" t="s">
        <v>15</v>
      </c>
      <c r="B85" s="60">
        <v>0</v>
      </c>
      <c r="C85" s="16"/>
      <c r="D85"/>
    </row>
    <row r="86" spans="1:4" x14ac:dyDescent="0.35">
      <c r="A86" s="59" t="s">
        <v>41</v>
      </c>
      <c r="B86" s="60">
        <f>SUM(B87:B89)</f>
        <v>33482.6</v>
      </c>
      <c r="C86" s="16"/>
      <c r="D86"/>
    </row>
    <row r="87" spans="1:4" x14ac:dyDescent="0.35">
      <c r="A87" s="44" t="s">
        <v>108</v>
      </c>
      <c r="B87" s="14">
        <v>24778.78</v>
      </c>
      <c r="C87" s="16"/>
      <c r="D87"/>
    </row>
    <row r="88" spans="1:4" x14ac:dyDescent="0.35">
      <c r="A88" s="44" t="s">
        <v>78</v>
      </c>
      <c r="B88" s="14">
        <v>0</v>
      </c>
      <c r="C88" s="16"/>
      <c r="D88"/>
    </row>
    <row r="89" spans="1:4" x14ac:dyDescent="0.35">
      <c r="A89" s="44" t="s">
        <v>80</v>
      </c>
      <c r="B89" s="14">
        <v>8703.82</v>
      </c>
      <c r="C89" s="16"/>
      <c r="D89"/>
    </row>
    <row r="90" spans="1:4" x14ac:dyDescent="0.35">
      <c r="A90" s="43" t="s">
        <v>56</v>
      </c>
      <c r="B90" s="41">
        <f>B77+B78+B79+B80+B81+B82+B85+B86</f>
        <v>15077970.809999999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185306.92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185306.92</v>
      </c>
      <c r="C97" s="8"/>
      <c r="D97" s="26">
        <f>B40+B57-B98-B103</f>
        <v>14131286.000000002</v>
      </c>
    </row>
    <row r="98" spans="1:4" ht="14.25" customHeight="1" x14ac:dyDescent="0.35">
      <c r="A98" s="43" t="s">
        <v>58</v>
      </c>
      <c r="B98" s="41">
        <f>B90+B97</f>
        <v>15263277.729999999</v>
      </c>
      <c r="C98" s="8"/>
      <c r="D98" s="26">
        <f>B120-D97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61</v>
      </c>
      <c r="B101" s="14">
        <v>0</v>
      </c>
      <c r="C101" s="17"/>
      <c r="D101"/>
    </row>
    <row r="102" spans="1:4" x14ac:dyDescent="0.35">
      <c r="A102" s="44" t="s">
        <v>60</v>
      </c>
      <c r="B102" s="14">
        <v>87871.77</v>
      </c>
      <c r="C102" s="1"/>
      <c r="D102"/>
    </row>
    <row r="103" spans="1:4" x14ac:dyDescent="0.35">
      <c r="A103" s="43" t="s">
        <v>59</v>
      </c>
      <c r="B103" s="41">
        <f>B101+B102</f>
        <v>87871.77</v>
      </c>
      <c r="C103" s="1"/>
      <c r="D103"/>
    </row>
    <row r="104" spans="1:4" s="21" customFormat="1" ht="8.25" customHeight="1" x14ac:dyDescent="0.35">
      <c r="A104" s="69"/>
      <c r="B104" s="69"/>
      <c r="C104" s="22"/>
    </row>
    <row r="105" spans="1:4" x14ac:dyDescent="0.35">
      <c r="A105" s="28" t="s">
        <v>113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65</v>
      </c>
      <c r="B107" s="49">
        <f>SUM(B108:B112)</f>
        <v>0</v>
      </c>
      <c r="C107" s="15"/>
      <c r="D107" s="26">
        <f>B106+B107+B113-B120</f>
        <v>0</v>
      </c>
    </row>
    <row r="108" spans="1:4" x14ac:dyDescent="0.35">
      <c r="A108" s="42" t="s">
        <v>51</v>
      </c>
      <c r="B108" s="14">
        <v>0</v>
      </c>
      <c r="C108" s="15"/>
      <c r="D108"/>
    </row>
    <row r="109" spans="1:4" x14ac:dyDescent="0.35">
      <c r="A109" s="42" t="s">
        <v>67</v>
      </c>
      <c r="B109" s="14">
        <v>0</v>
      </c>
      <c r="C109" s="15"/>
      <c r="D109"/>
    </row>
    <row r="110" spans="1:4" x14ac:dyDescent="0.35">
      <c r="A110" s="42" t="s">
        <v>87</v>
      </c>
      <c r="B110" s="14">
        <v>0</v>
      </c>
      <c r="C110" s="15"/>
      <c r="D110"/>
    </row>
    <row r="111" spans="1:4" x14ac:dyDescent="0.35">
      <c r="A111" s="42" t="s">
        <v>101</v>
      </c>
      <c r="B111" s="14">
        <v>0</v>
      </c>
      <c r="C111" s="15"/>
      <c r="D111"/>
    </row>
    <row r="112" spans="1:4" x14ac:dyDescent="0.35">
      <c r="A112" s="42" t="s">
        <v>93</v>
      </c>
      <c r="B112" s="14">
        <v>0</v>
      </c>
      <c r="C112" s="23"/>
      <c r="D112"/>
    </row>
    <row r="113" spans="1:4" x14ac:dyDescent="0.35">
      <c r="A113" s="54" t="s">
        <v>66</v>
      </c>
      <c r="B113" s="49">
        <f>SUM(B114:B119)</f>
        <v>14131286</v>
      </c>
      <c r="C113" s="23"/>
      <c r="D113"/>
    </row>
    <row r="114" spans="1:4" x14ac:dyDescent="0.35">
      <c r="A114" s="42" t="s">
        <v>52</v>
      </c>
      <c r="B114" s="14">
        <v>0</v>
      </c>
      <c r="C114" s="23"/>
      <c r="D114"/>
    </row>
    <row r="115" spans="1:4" x14ac:dyDescent="0.35">
      <c r="A115" s="42" t="s">
        <v>102</v>
      </c>
      <c r="B115" s="14">
        <v>507367.2</v>
      </c>
      <c r="C115" s="15"/>
      <c r="D115"/>
    </row>
    <row r="116" spans="1:4" x14ac:dyDescent="0.35">
      <c r="A116" s="42" t="s">
        <v>94</v>
      </c>
      <c r="B116" s="14">
        <v>10416003.390000001</v>
      </c>
      <c r="C116" s="23"/>
      <c r="D116"/>
    </row>
    <row r="117" spans="1:4" x14ac:dyDescent="0.35">
      <c r="A117" s="42" t="s">
        <v>73</v>
      </c>
      <c r="B117" s="14">
        <v>0</v>
      </c>
      <c r="C117" s="15"/>
      <c r="D117"/>
    </row>
    <row r="118" spans="1:4" x14ac:dyDescent="0.35">
      <c r="A118" s="42" t="s">
        <v>68</v>
      </c>
      <c r="B118" s="14">
        <v>0</v>
      </c>
      <c r="C118" s="15"/>
      <c r="D118"/>
    </row>
    <row r="119" spans="1:4" x14ac:dyDescent="0.35">
      <c r="A119" s="42" t="s">
        <v>104</v>
      </c>
      <c r="B119" s="14">
        <v>3207915.41</v>
      </c>
      <c r="C119" s="15"/>
      <c r="D119"/>
    </row>
    <row r="120" spans="1:4" x14ac:dyDescent="0.35">
      <c r="A120" s="43" t="s">
        <v>27</v>
      </c>
      <c r="B120" s="41">
        <f>(B40+B57)-(B98+B103)</f>
        <v>14131286.000000002</v>
      </c>
      <c r="C120" s="23"/>
      <c r="D120"/>
    </row>
    <row r="121" spans="1:4" x14ac:dyDescent="0.35">
      <c r="A121" t="s">
        <v>45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75</v>
      </c>
      <c r="B123" s="41">
        <v>0</v>
      </c>
      <c r="C123" s="1"/>
    </row>
    <row r="124" spans="1:4" x14ac:dyDescent="0.35">
      <c r="A124" s="40" t="s">
        <v>76</v>
      </c>
      <c r="B124" s="41">
        <v>0</v>
      </c>
      <c r="C124" s="1"/>
    </row>
    <row r="125" spans="1:4" x14ac:dyDescent="0.35">
      <c r="A125" s="40" t="s">
        <v>77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4" t="s">
        <v>103</v>
      </c>
      <c r="B127" s="65"/>
    </row>
    <row r="128" spans="1:4" ht="43.5" customHeight="1" x14ac:dyDescent="0.35">
      <c r="A128" s="64" t="s">
        <v>105</v>
      </c>
      <c r="B128" s="65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110</v>
      </c>
      <c r="B130" s="25" t="s">
        <v>111</v>
      </c>
    </row>
  </sheetData>
  <mergeCells count="12">
    <mergeCell ref="A1:B1"/>
    <mergeCell ref="A2:B7"/>
    <mergeCell ref="A8:B9"/>
    <mergeCell ref="A10:B10"/>
    <mergeCell ref="A12:B12"/>
    <mergeCell ref="A128:B128"/>
    <mergeCell ref="A127:B127"/>
    <mergeCell ref="A14:B14"/>
    <mergeCell ref="A22:B22"/>
    <mergeCell ref="B23:B24"/>
    <mergeCell ref="A104:B104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82 B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2025-05-07T19:23:16Z</cp:lastPrinted>
  <dcterms:created xsi:type="dcterms:W3CDTF">2021-09-23T15:15:02Z</dcterms:created>
  <dcterms:modified xsi:type="dcterms:W3CDTF">2025-08-11T21:00:51Z</dcterms:modified>
  <dc:language>pt-BR</dc:language>
</cp:coreProperties>
</file>