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F - Diretoria Administrativa e Financeira\GEPLORC - Gerência de Planejamento, Orç. e Custo\SUPLAN\SEPLAN\014 Prestação de Contas - SES\12° Jul a Dez 2025\07-Julho 2025\Mensal\"/>
    </mc:Choice>
  </mc:AlternateContent>
  <xr:revisionPtr revIDLastSave="0" documentId="13_ncr:1_{E07C8B6D-456F-47B0-95F7-BA7B980456AC}" xr6:coauthVersionLast="47" xr6:coauthVersionMax="47" xr10:uidLastSave="{00000000-0000-0000-0000-000000000000}"/>
  <bookViews>
    <workbookView xWindow="-120" yWindow="-120" windowWidth="29040" windowHeight="15720" xr2:uid="{D072F12A-0365-4FAA-9AC9-6070CEB06C6A}"/>
  </bookViews>
  <sheets>
    <sheet name="Prod" sheetId="1" r:id="rId1"/>
    <sheet name="Desemp" sheetId="2" r:id="rId2"/>
  </sheets>
  <definedNames>
    <definedName name="_xlnm.Print_Area" localSheetId="0">Prod!$A$1:$E$165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C60" i="2"/>
  <c r="C57" i="2"/>
  <c r="C54" i="2"/>
  <c r="C49" i="2"/>
  <c r="C46" i="2"/>
  <c r="C43" i="2"/>
  <c r="C40" i="2"/>
  <c r="C37" i="2"/>
  <c r="C34" i="2"/>
  <c r="C31" i="2"/>
  <c r="C25" i="2"/>
  <c r="C21" i="2"/>
  <c r="C18" i="2"/>
  <c r="C15" i="2"/>
  <c r="C12" i="2"/>
  <c r="C11" i="2" s="1"/>
  <c r="C8" i="2"/>
  <c r="C5" i="2"/>
  <c r="C160" i="1"/>
  <c r="C78" i="1"/>
  <c r="C80" i="1" s="1"/>
  <c r="C5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32" i="1"/>
  <c r="G150" i="1"/>
  <c r="E103" i="1"/>
  <c r="E104" i="1"/>
  <c r="E105" i="1"/>
  <c r="E106" i="1"/>
  <c r="E107" i="1"/>
  <c r="E108" i="1"/>
  <c r="E109" i="1"/>
  <c r="E110" i="1"/>
  <c r="E111" i="1"/>
  <c r="E112" i="1"/>
  <c r="E113" i="1"/>
  <c r="E102" i="1"/>
  <c r="C129" i="1" l="1"/>
  <c r="B129" i="1"/>
  <c r="C163" i="1" l="1"/>
  <c r="C161" i="1"/>
  <c r="B150" i="1" l="1"/>
  <c r="C164" i="1"/>
  <c r="D114" i="1"/>
  <c r="C114" i="1"/>
  <c r="C165" i="1" s="1"/>
  <c r="C162" i="1"/>
  <c r="B86" i="1"/>
  <c r="C66" i="1"/>
  <c r="C26" i="1"/>
  <c r="C159" i="1" s="1"/>
  <c r="B26" i="1"/>
  <c r="C8" i="1"/>
  <c r="C157" i="1" s="1"/>
  <c r="B8" i="1"/>
  <c r="C14" i="1"/>
  <c r="C158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<sst xmlns="http://schemas.openxmlformats.org/spreadsheetml/2006/main" count="263" uniqueCount="204">
  <si>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</si>
  <si>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</si>
  <si>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</si>
  <si>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</si>
  <si>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</si>
  <si>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</si>
  <si>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</si>
  <si>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</si>
  <si>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</si>
  <si>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</si>
  <si>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</si>
  <si>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</si>
  <si>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</si>
  <si>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</si>
  <si>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</si>
  <si>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</si>
  <si>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</si>
  <si>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</si>
  <si>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</si>
  <si>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</si>
  <si>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</si>
  <si>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</si>
  <si>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</si>
  <si>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</si>
  <si>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</si>
  <si>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</si>
  <si>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</si>
  <si>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</si>
  <si>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</si>
  <si>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</si>
  <si>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</si>
  <si>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</si>
  <si>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</si>
  <si>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</si>
  <si>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</si>
  <si>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</si>
  <si>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</si>
  <si>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</si>
  <si>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</si>
  <si>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</si>
  <si>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</si>
  <si>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</si>
  <si>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</si>
  <si>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</si>
  <si>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</si>
  <si>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</si>
  <si>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</si>
  <si>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</si>
  <si>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</si>
  <si>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</si>
  <si>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</si>
  <si>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</si>
  <si>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</si>
  <si>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</si>
  <si>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</si>
  <si>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</si>
  <si>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</si>
  <si>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</si>
  <si>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</si>
  <si>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</si>
  <si>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</si>
  <si>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</si>
  <si>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</si>
  <si>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</si>
  <si>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</si>
  <si>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</si>
  <si>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</si>
  <si>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</si>
  <si>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</si>
  <si>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</si>
  <si>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</si>
  <si>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</si>
  <si>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</si>
  <si>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</si>
  <si>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</si>
  <si>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</si>
  <si>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</si>
  <si>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</si>
  <si>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</si>
  <si>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</si>
  <si>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</si>
  <si>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</si>
  <si>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</si>
  <si>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</si>
  <si>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</si>
  <si>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</si>
  <si>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</si>
  <si>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</si>
  <si>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</si>
  <si>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</si>
  <si>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</si>
  <si>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</si>
  <si>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</si>
  <si>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</si>
  <si>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</si>
  <si>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</si>
  <si>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</si>
  <si>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</si>
  <si>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</si>
  <si>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</si>
  <si>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</si>
  <si>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</si>
  <si>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</si>
  <si>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</si>
  <si>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</si>
  <si>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</si>
  <si>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</si>
  <si>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</si>
  <si>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</si>
  <si>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</si>
  <si>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</si>
  <si>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</si>
  <si>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</si>
  <si>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</si>
  <si>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</si>
  <si>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</si>
  <si>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</si>
  <si>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</si>
  <si>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</si>
  <si>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</si>
  <si>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</si>
  <si>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</si>
  <si>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</si>
  <si>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SADT Externo (Realizados)</t>
  </si>
  <si>
    <t xml:space="preserve">Arteterapia </t>
  </si>
  <si>
    <t>SADT Externo  (Ofertados)</t>
  </si>
  <si>
    <t>Julho</t>
  </si>
  <si>
    <t xml:space="preserve">Terapias Especializadas </t>
  </si>
  <si>
    <t>Subtotal</t>
  </si>
  <si>
    <t>Demais especialidades</t>
  </si>
  <si>
    <t>CENTRO ESTADUAL DE REABILITAÇÃO E READAPTAÇÃO DR. HENRIQUE SANTILLO - CRER</t>
  </si>
  <si>
    <t>INDICADORES DE DESEMPENHO - JULHO DE 2025</t>
  </si>
  <si>
    <t>META/MENSAL</t>
  </si>
  <si>
    <t>JULHO</t>
  </si>
  <si>
    <t>1. Taxa de Ocupação Hospitalar</t>
  </si>
  <si>
    <t>≥ 85%</t>
  </si>
  <si>
    <t>Total de Pacientes-dia no período</t>
  </si>
  <si>
    <t>Total de leitos operacionais-dia do período</t>
  </si>
  <si>
    <t>2. Tempo Médio de Permanência Hospitalar (dias)</t>
  </si>
  <si>
    <t>≤ 5 dias</t>
  </si>
  <si>
    <t>Total de saídas no período</t>
  </si>
  <si>
    <t>3. Índice de Intervalo de Substituição de Leito (horas)</t>
  </si>
  <si>
    <t>&lt; 24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</si>
  <si>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</si>
  <si>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</si>
  <si>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</si>
  <si>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</si>
  <si>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</si>
  <si>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</si>
  <si>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</si>
  <si>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</si>
  <si>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</si>
  <si>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</si>
  <si>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</si>
  <si>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</si>
  <si>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</si>
  <si>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</si>
  <si>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</si>
  <si>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junho/2025. Informamos que não é possível a apresentação dos dados referente a competência de julho/2025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</si>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</sst>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\-#,##0.00\ ;\-#\ ;@\ "/>
    <numFmt numFmtId="165" formatCode="0.0%"/>
    <numFmt numFmtId="166" formatCode="#,##0.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8" fillId="10" borderId="2" xfId="0" applyNumberFormat="1" applyFont="1" applyFill="1" applyBorder="1" applyAlignment="1">
      <alignment horizontal="center" vertical="center"/>
    </xf>
    <xf numFmtId="10" fontId="5" fillId="0" borderId="0" xfId="4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13" borderId="6" xfId="0" applyFont="1" applyFill="1" applyBorder="1" applyAlignment="1">
      <alignment horizontal="center" vertical="center" wrapText="1"/>
    </xf>
    <xf numFmtId="49" fontId="5" fillId="14" borderId="6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/>
    </xf>
    <xf numFmtId="165" fontId="5" fillId="13" borderId="2" xfId="0" applyNumberFormat="1" applyFont="1" applyFill="1" applyBorder="1" applyAlignment="1">
      <alignment horizontal="center" vertical="center"/>
    </xf>
    <xf numFmtId="10" fontId="18" fillId="1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166" fontId="6" fillId="13" borderId="2" xfId="0" applyNumberFormat="1" applyFont="1" applyFill="1" applyBorder="1" applyAlignment="1">
      <alignment horizontal="center" vertical="center"/>
    </xf>
    <xf numFmtId="2" fontId="5" fillId="14" borderId="2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166" fontId="5" fillId="13" borderId="2" xfId="0" applyNumberFormat="1" applyFont="1" applyFill="1" applyBorder="1" applyAlignment="1">
      <alignment horizontal="center" vertical="center"/>
    </xf>
    <xf numFmtId="2" fontId="5" fillId="14" borderId="2" xfId="4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0" fontId="5" fillId="14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166" fontId="6" fillId="13" borderId="7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8" fillId="13" borderId="2" xfId="0" applyFont="1" applyFill="1" applyBorder="1" applyAlignment="1">
      <alignment vertical="center" wrapText="1"/>
    </xf>
    <xf numFmtId="166" fontId="18" fillId="13" borderId="2" xfId="0" applyNumberFormat="1" applyFont="1" applyFill="1" applyBorder="1" applyAlignment="1">
      <alignment horizontal="center" vertical="center"/>
    </xf>
    <xf numFmtId="10" fontId="5" fillId="9" borderId="7" xfId="0" applyNumberFormat="1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center" wrapText="1"/>
    </xf>
    <xf numFmtId="10" fontId="5" fillId="9" borderId="5" xfId="0" applyNumberFormat="1" applyFont="1" applyFill="1" applyBorder="1" applyAlignment="1">
      <alignment horizontal="center" vertical="center"/>
    </xf>
    <xf numFmtId="10" fontId="5" fillId="9" borderId="6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horizontal="right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center"/>
    </xf>
    <xf numFmtId="166" fontId="5" fillId="13" borderId="7" xfId="0" applyNumberFormat="1" applyFont="1" applyFill="1" applyBorder="1" applyAlignment="1">
      <alignment horizontal="center" vertical="center"/>
    </xf>
    <xf numFmtId="10" fontId="5" fillId="13" borderId="2" xfId="4" applyNumberFormat="1" applyFont="1" applyFill="1" applyBorder="1" applyAlignment="1">
      <alignment horizontal="center" vertical="center"/>
    </xf>
    <xf numFmtId="166" fontId="5" fillId="13" borderId="5" xfId="0" applyNumberFormat="1" applyFont="1" applyFill="1" applyBorder="1" applyAlignment="1">
      <alignment horizontal="center" vertical="center"/>
    </xf>
    <xf numFmtId="166" fontId="5" fillId="13" borderId="6" xfId="0" applyNumberFormat="1" applyFont="1" applyFill="1" applyBorder="1" applyAlignment="1">
      <alignment horizontal="center" vertical="center"/>
    </xf>
    <xf numFmtId="4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top"/>
    </xf>
    <xf numFmtId="0" fontId="5" fillId="15" borderId="16" xfId="0" applyFont="1" applyFill="1" applyBorder="1" applyAlignment="1">
      <alignment horizontal="center" vertical="center" wrapText="1"/>
    </xf>
    <xf numFmtId="0" fontId="5" fillId="15" borderId="17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 vertical="top"/>
    </xf>
    <xf numFmtId="0" fontId="21" fillId="0" borderId="3" xfId="0" applyFont="1" applyBorder="1" applyAlignment="1">
      <alignment horizontal="left" vertical="justify"/>
    </xf>
    <xf numFmtId="0" fontId="21" fillId="0" borderId="4" xfId="0" applyFont="1" applyBorder="1" applyAlignment="1">
      <alignment horizontal="left" vertical="justify"/>
    </xf>
    <xf numFmtId="0" fontId="21" fillId="0" borderId="10" xfId="0" applyFont="1" applyBorder="1" applyAlignment="1">
      <alignment horizontal="left" vertical="justify"/>
    </xf>
  </cellXfs>
  <cellStyles count="5">
    <cellStyle name="Normal" xfId="0" builtinId="0"/>
    <cellStyle name="Normal 3" xfId="1" xr:uid="{1BAADA4D-9863-4315-82AD-9BD08FC8458E}"/>
    <cellStyle name="Porcentagem" xfId="4" builtinId="5"/>
    <cellStyle name="Porcentagem 2" xfId="3" xr:uid="{AB72DEE3-6484-46F1-9C74-A459AA46E2DD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602336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5453592</xdr:colOff>
      <xdr:row>0</xdr:row>
      <xdr:rowOff>66675</xdr:rowOff>
    </xdr:from>
    <xdr:to>
      <xdr:col>2</xdr:col>
      <xdr:colOff>990600</xdr:colOff>
      <xdr:row>1</xdr:row>
      <xdr:rowOff>58042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A9038-C62F-4818-8FF0-BE13E1B74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592" y="66675"/>
          <a:ext cx="3090333" cy="6200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1152776</xdr:colOff>
      <xdr:row>0</xdr:row>
      <xdr:rowOff>590550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145D4C-B23E-456C-8A77-376F3A59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105752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5"/>
  <sheetViews>
    <sheetView showGridLines="0" tabSelected="1" view="pageBreakPreview" zoomScale="82" zoomScaleNormal="82" zoomScaleSheetLayoutView="82" workbookViewId="0">
      <selection activeCell="M107" sqref="M107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4.42578125" style="1" customWidth="1"/>
    <col min="4" max="4" width="14" style="1" customWidth="1"/>
    <col min="5" max="5" width="13.140625" style="1" customWidth="1"/>
    <col min="6" max="6" width="16.85546875" style="1" hidden="1" customWidth="1"/>
    <col min="7" max="8" width="15.85546875" style="1" hidden="1" customWidth="1"/>
    <col min="9" max="985" width="8.5703125" style="1"/>
    <col min="986" max="986" width="11.5703125" style="1" customWidth="1"/>
    <col min="987" max="16384" width="8.5703125" style="39"/>
  </cols>
  <sheetData>
    <row r="1" spans="1:5" ht="55.5" customHeight="1" x14ac:dyDescent="0.25">
      <c r="A1" s="114"/>
      <c r="B1" s="114"/>
      <c r="C1" s="114"/>
      <c r="D1" s="114"/>
      <c r="E1" s="114"/>
    </row>
    <row r="2" spans="1:5" ht="33" customHeight="1" x14ac:dyDescent="0.25">
      <c r="A2" s="115" t="s">
        <v>0</v>
      </c>
      <c r="B2" s="115"/>
      <c r="C2" s="115"/>
      <c r="D2" s="115"/>
      <c r="E2" s="115"/>
    </row>
    <row r="3" spans="1:5" ht="30.75" customHeight="1" x14ac:dyDescent="0.25">
      <c r="A3" s="116" t="s">
        <v>1</v>
      </c>
      <c r="B3" s="116"/>
      <c r="C3" s="116"/>
      <c r="D3" s="116"/>
      <c r="E3" s="116"/>
    </row>
    <row r="4" spans="1:5" ht="27.75" customHeight="1" x14ac:dyDescent="0.25">
      <c r="A4" s="6" t="s">
        <v>2</v>
      </c>
      <c r="B4" s="6" t="s">
        <v>3</v>
      </c>
      <c r="C4" s="7" t="s">
        <v>126</v>
      </c>
      <c r="D4" s="54"/>
      <c r="E4" s="55"/>
    </row>
    <row r="5" spans="1:5" ht="20.100000000000001" customHeight="1" x14ac:dyDescent="0.25">
      <c r="A5" s="9" t="s">
        <v>4</v>
      </c>
      <c r="B5" s="10">
        <v>838</v>
      </c>
      <c r="C5" s="11">
        <v>780</v>
      </c>
      <c r="D5" s="40"/>
      <c r="E5" s="40"/>
    </row>
    <row r="6" spans="1:5" ht="20.100000000000001" customHeight="1" x14ac:dyDescent="0.25">
      <c r="A6" s="13" t="s">
        <v>5</v>
      </c>
      <c r="B6" s="10">
        <v>61</v>
      </c>
      <c r="C6" s="11">
        <v>55</v>
      </c>
      <c r="D6" s="40"/>
      <c r="E6" s="40"/>
    </row>
    <row r="7" spans="1:5" ht="20.100000000000001" customHeight="1" x14ac:dyDescent="0.25">
      <c r="A7" s="9" t="s">
        <v>6</v>
      </c>
      <c r="B7" s="10">
        <v>27</v>
      </c>
      <c r="C7" s="11">
        <v>28</v>
      </c>
      <c r="D7" s="40"/>
      <c r="E7" s="40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863</v>
      </c>
      <c r="D8" s="41"/>
      <c r="E8" s="41"/>
    </row>
    <row r="9" spans="1:5" ht="15" customHeight="1" x14ac:dyDescent="0.25">
      <c r="A9" s="105"/>
      <c r="B9" s="105"/>
      <c r="C9" s="105"/>
      <c r="D9" s="117"/>
      <c r="E9" s="118"/>
    </row>
    <row r="10" spans="1:5" ht="32.25" customHeight="1" x14ac:dyDescent="0.25">
      <c r="A10" s="7" t="s">
        <v>9</v>
      </c>
      <c r="B10" s="6" t="s">
        <v>8</v>
      </c>
      <c r="C10" s="7" t="s">
        <v>126</v>
      </c>
      <c r="D10" s="54"/>
      <c r="E10" s="55"/>
    </row>
    <row r="11" spans="1:5" ht="20.100000000000001" customHeight="1" x14ac:dyDescent="0.25">
      <c r="A11" s="18" t="s">
        <v>10</v>
      </c>
      <c r="B11" s="17">
        <v>55</v>
      </c>
      <c r="C11" s="15">
        <v>138</v>
      </c>
      <c r="D11" s="56"/>
      <c r="E11" s="56"/>
    </row>
    <row r="12" spans="1:5" ht="20.100000000000001" customHeight="1" x14ac:dyDescent="0.25">
      <c r="A12" s="18" t="s">
        <v>11</v>
      </c>
      <c r="B12" s="10">
        <v>435</v>
      </c>
      <c r="C12" s="62">
        <v>415</v>
      </c>
      <c r="D12" s="56"/>
      <c r="E12" s="56"/>
    </row>
    <row r="13" spans="1:5" ht="20.100000000000001" customHeight="1" x14ac:dyDescent="0.25">
      <c r="A13" s="18" t="s">
        <v>12</v>
      </c>
      <c r="B13" s="10">
        <v>55</v>
      </c>
      <c r="C13" s="15">
        <v>42</v>
      </c>
      <c r="D13" s="56"/>
      <c r="E13" s="56"/>
    </row>
    <row r="14" spans="1:5" ht="20.100000000000001" customHeight="1" x14ac:dyDescent="0.25">
      <c r="A14" s="17" t="s">
        <v>13</v>
      </c>
      <c r="B14" s="10">
        <f>SUM(B11:B13)</f>
        <v>545</v>
      </c>
      <c r="C14" s="10">
        <f>SUM(C11:C13)</f>
        <v>595</v>
      </c>
      <c r="D14" s="57"/>
      <c r="E14" s="57"/>
    </row>
    <row r="15" spans="1:5" ht="13.5" customHeight="1" x14ac:dyDescent="0.25">
      <c r="A15" s="119"/>
      <c r="B15" s="120"/>
      <c r="C15" s="120"/>
      <c r="D15" s="121"/>
      <c r="E15" s="122"/>
    </row>
    <row r="16" spans="1:5" ht="31.5" customHeight="1" x14ac:dyDescent="0.25">
      <c r="A16" s="7" t="s">
        <v>14</v>
      </c>
      <c r="B16" s="6" t="s">
        <v>3</v>
      </c>
      <c r="C16" s="7" t="s">
        <v>126</v>
      </c>
      <c r="D16" s="54"/>
      <c r="E16" s="55"/>
    </row>
    <row r="17" spans="1:5" ht="20.100000000000001" customHeight="1" x14ac:dyDescent="0.25">
      <c r="A17" s="9" t="s">
        <v>15</v>
      </c>
      <c r="B17" s="20">
        <v>10700</v>
      </c>
      <c r="C17" s="79">
        <v>10877</v>
      </c>
      <c r="D17" s="58"/>
      <c r="E17" s="58"/>
    </row>
    <row r="18" spans="1:5" ht="20.100000000000001" customHeight="1" x14ac:dyDescent="0.25">
      <c r="A18" s="9" t="s">
        <v>16</v>
      </c>
      <c r="B18" s="20">
        <v>4732</v>
      </c>
      <c r="C18" s="79">
        <v>5381</v>
      </c>
      <c r="D18" s="58"/>
      <c r="E18" s="58"/>
    </row>
    <row r="19" spans="1:5" ht="20.100000000000001" customHeight="1" x14ac:dyDescent="0.25">
      <c r="A19" s="23" t="s">
        <v>17</v>
      </c>
      <c r="B19" s="20">
        <v>20</v>
      </c>
      <c r="C19" s="21">
        <v>19</v>
      </c>
      <c r="D19" s="58"/>
      <c r="E19" s="58"/>
    </row>
    <row r="20" spans="1:5" ht="20.100000000000001" customHeight="1" x14ac:dyDescent="0.25">
      <c r="A20" s="9" t="s">
        <v>18</v>
      </c>
      <c r="B20" s="10">
        <v>20</v>
      </c>
      <c r="C20" s="24">
        <v>46</v>
      </c>
      <c r="D20" s="58"/>
      <c r="E20" s="58"/>
    </row>
    <row r="21" spans="1:5" ht="20.100000000000001" customHeight="1" x14ac:dyDescent="0.25">
      <c r="A21" s="23" t="s">
        <v>19</v>
      </c>
      <c r="B21" s="20">
        <v>60</v>
      </c>
      <c r="C21" s="21">
        <v>154</v>
      </c>
      <c r="D21" s="58"/>
      <c r="E21" s="58"/>
    </row>
    <row r="22" spans="1:5" ht="20.100000000000001" customHeight="1" x14ac:dyDescent="0.25">
      <c r="A22" s="23" t="s">
        <v>106</v>
      </c>
      <c r="B22" s="123">
        <v>90</v>
      </c>
      <c r="C22" s="21">
        <v>38</v>
      </c>
      <c r="D22" s="58"/>
      <c r="E22" s="58"/>
    </row>
    <row r="23" spans="1:5" ht="20.100000000000001" customHeight="1" x14ac:dyDescent="0.25">
      <c r="A23" s="23" t="s">
        <v>105</v>
      </c>
      <c r="B23" s="123"/>
      <c r="C23" s="21">
        <v>175</v>
      </c>
      <c r="D23" s="58"/>
      <c r="E23" s="58"/>
    </row>
    <row r="24" spans="1:5" ht="20.100000000000001" customHeight="1" x14ac:dyDescent="0.25">
      <c r="A24" s="23" t="s">
        <v>107</v>
      </c>
      <c r="B24" s="123">
        <v>20</v>
      </c>
      <c r="C24" s="71">
        <v>7</v>
      </c>
      <c r="D24" s="58"/>
      <c r="E24" s="58"/>
    </row>
    <row r="25" spans="1:5" ht="20.100000000000001" customHeight="1" x14ac:dyDescent="0.25">
      <c r="A25" s="23" t="s">
        <v>108</v>
      </c>
      <c r="B25" s="123"/>
      <c r="C25" s="71">
        <v>31</v>
      </c>
      <c r="D25" s="58"/>
      <c r="E25" s="58"/>
    </row>
    <row r="26" spans="1:5" ht="20.100000000000001" customHeight="1" x14ac:dyDescent="0.25">
      <c r="A26" s="10" t="s">
        <v>7</v>
      </c>
      <c r="B26" s="19">
        <f>SUM(B17:B25)</f>
        <v>15642</v>
      </c>
      <c r="C26" s="19">
        <f>SUM(C17:C25)</f>
        <v>16728</v>
      </c>
      <c r="D26" s="59"/>
      <c r="E26" s="59"/>
    </row>
    <row r="27" spans="1:5" ht="17.25" customHeight="1" x14ac:dyDescent="0.25">
      <c r="A27" s="119"/>
      <c r="B27" s="120"/>
      <c r="C27" s="120"/>
      <c r="D27" s="121"/>
      <c r="E27" s="122"/>
    </row>
    <row r="28" spans="1:5" ht="29.25" customHeight="1" x14ac:dyDescent="0.25">
      <c r="A28" s="6" t="s">
        <v>20</v>
      </c>
      <c r="B28" s="6" t="s">
        <v>3</v>
      </c>
      <c r="C28" s="7" t="s">
        <v>126</v>
      </c>
      <c r="D28" s="54"/>
      <c r="E28" s="55"/>
    </row>
    <row r="29" spans="1:5" ht="20.100000000000001" customHeight="1" x14ac:dyDescent="0.25">
      <c r="A29" s="26" t="s">
        <v>21</v>
      </c>
      <c r="B29" s="132">
        <v>10700</v>
      </c>
      <c r="C29" s="82">
        <v>845</v>
      </c>
      <c r="D29" s="44"/>
      <c r="E29" s="44"/>
    </row>
    <row r="30" spans="1:5" ht="20.100000000000001" customHeight="1" x14ac:dyDescent="0.25">
      <c r="A30" s="26" t="s">
        <v>22</v>
      </c>
      <c r="B30" s="133"/>
      <c r="C30" s="82">
        <v>995</v>
      </c>
      <c r="D30" s="44"/>
      <c r="E30" s="44"/>
    </row>
    <row r="31" spans="1:5" ht="20.100000000000001" customHeight="1" x14ac:dyDescent="0.25">
      <c r="A31" s="23" t="s">
        <v>23</v>
      </c>
      <c r="B31" s="133"/>
      <c r="C31" s="82">
        <v>475</v>
      </c>
      <c r="D31" s="44"/>
      <c r="E31" s="44"/>
    </row>
    <row r="32" spans="1:5" ht="20.100000000000001" customHeight="1" x14ac:dyDescent="0.25">
      <c r="A32" s="69" t="s">
        <v>112</v>
      </c>
      <c r="B32" s="133"/>
      <c r="C32" s="82">
        <v>194</v>
      </c>
      <c r="D32" s="44"/>
      <c r="E32" s="44"/>
    </row>
    <row r="33" spans="1:5" ht="20.100000000000001" customHeight="1" x14ac:dyDescent="0.25">
      <c r="A33" s="23" t="s">
        <v>24</v>
      </c>
      <c r="B33" s="133"/>
      <c r="C33" s="82">
        <v>18</v>
      </c>
      <c r="D33" s="44"/>
      <c r="E33" s="44"/>
    </row>
    <row r="34" spans="1:5" ht="20.100000000000001" customHeight="1" x14ac:dyDescent="0.25">
      <c r="A34" s="23" t="s">
        <v>25</v>
      </c>
      <c r="B34" s="133"/>
      <c r="C34" s="82">
        <v>17</v>
      </c>
      <c r="D34" s="45"/>
      <c r="E34" s="45"/>
    </row>
    <row r="35" spans="1:5" ht="20.100000000000001" customHeight="1" x14ac:dyDescent="0.25">
      <c r="A35" s="23" t="s">
        <v>26</v>
      </c>
      <c r="B35" s="133"/>
      <c r="C35" s="82">
        <v>251</v>
      </c>
      <c r="D35" s="45"/>
      <c r="E35" s="45"/>
    </row>
    <row r="36" spans="1:5" ht="20.100000000000001" customHeight="1" x14ac:dyDescent="0.25">
      <c r="A36" s="23" t="s">
        <v>27</v>
      </c>
      <c r="B36" s="133"/>
      <c r="C36" s="82">
        <v>114</v>
      </c>
      <c r="D36" s="44"/>
      <c r="E36" s="44"/>
    </row>
    <row r="37" spans="1:5" ht="20.100000000000001" customHeight="1" x14ac:dyDescent="0.25">
      <c r="A37" s="23" t="s">
        <v>28</v>
      </c>
      <c r="B37" s="133"/>
      <c r="C37" s="82">
        <v>729</v>
      </c>
      <c r="D37" s="44"/>
      <c r="E37" s="44"/>
    </row>
    <row r="38" spans="1:5" ht="20.100000000000001" customHeight="1" x14ac:dyDescent="0.25">
      <c r="A38" s="23" t="s">
        <v>29</v>
      </c>
      <c r="B38" s="133"/>
      <c r="C38" s="82">
        <v>30</v>
      </c>
      <c r="D38" s="44"/>
      <c r="E38" s="44"/>
    </row>
    <row r="39" spans="1:5" ht="20.100000000000001" customHeight="1" x14ac:dyDescent="0.25">
      <c r="A39" s="23" t="s">
        <v>30</v>
      </c>
      <c r="B39" s="133"/>
      <c r="C39" s="82">
        <v>104</v>
      </c>
      <c r="D39" s="44"/>
      <c r="E39" s="44"/>
    </row>
    <row r="40" spans="1:5" ht="20.100000000000001" customHeight="1" x14ac:dyDescent="0.25">
      <c r="A40" s="23" t="s">
        <v>31</v>
      </c>
      <c r="B40" s="133"/>
      <c r="C40" s="82">
        <v>0</v>
      </c>
      <c r="D40" s="44"/>
      <c r="E40" s="44"/>
    </row>
    <row r="41" spans="1:5" ht="20.100000000000001" customHeight="1" x14ac:dyDescent="0.25">
      <c r="A41" s="23" t="s">
        <v>32</v>
      </c>
      <c r="B41" s="133"/>
      <c r="C41" s="82">
        <v>500</v>
      </c>
      <c r="D41" s="44"/>
      <c r="E41" s="44"/>
    </row>
    <row r="42" spans="1:5" ht="20.100000000000001" customHeight="1" x14ac:dyDescent="0.25">
      <c r="A42" s="23" t="s">
        <v>33</v>
      </c>
      <c r="B42" s="133"/>
      <c r="C42" s="82">
        <v>33</v>
      </c>
      <c r="D42" s="46"/>
      <c r="E42" s="44"/>
    </row>
    <row r="43" spans="1:5" ht="20.100000000000001" customHeight="1" x14ac:dyDescent="0.25">
      <c r="A43" s="23" t="s">
        <v>34</v>
      </c>
      <c r="B43" s="133"/>
      <c r="C43" s="82">
        <v>39</v>
      </c>
      <c r="D43" s="44"/>
      <c r="E43" s="44"/>
    </row>
    <row r="44" spans="1:5" ht="20.100000000000001" customHeight="1" x14ac:dyDescent="0.25">
      <c r="A44" s="23" t="s">
        <v>35</v>
      </c>
      <c r="B44" s="133"/>
      <c r="C44" s="82">
        <v>121</v>
      </c>
      <c r="D44" s="44"/>
      <c r="E44" s="44"/>
    </row>
    <row r="45" spans="1:5" ht="20.100000000000001" customHeight="1" x14ac:dyDescent="0.25">
      <c r="A45" s="23" t="s">
        <v>36</v>
      </c>
      <c r="B45" s="133"/>
      <c r="C45" s="82">
        <v>44</v>
      </c>
      <c r="D45" s="44"/>
      <c r="E45" s="44"/>
    </row>
    <row r="46" spans="1:5" ht="20.100000000000001" customHeight="1" x14ac:dyDescent="0.25">
      <c r="A46" s="23" t="s">
        <v>37</v>
      </c>
      <c r="B46" s="133"/>
      <c r="C46" s="82">
        <v>3806</v>
      </c>
      <c r="D46" s="44"/>
      <c r="E46" s="44"/>
    </row>
    <row r="47" spans="1:5" ht="20.100000000000001" customHeight="1" x14ac:dyDescent="0.25">
      <c r="A47" s="23" t="s">
        <v>38</v>
      </c>
      <c r="B47" s="133"/>
      <c r="C47" s="82">
        <v>1507</v>
      </c>
      <c r="D47" s="44"/>
      <c r="E47" s="44"/>
    </row>
    <row r="48" spans="1:5" ht="20.100000000000001" customHeight="1" x14ac:dyDescent="0.25">
      <c r="A48" s="23" t="s">
        <v>39</v>
      </c>
      <c r="B48" s="133"/>
      <c r="C48" s="82">
        <v>283</v>
      </c>
      <c r="D48" s="44"/>
      <c r="E48" s="44"/>
    </row>
    <row r="49" spans="1:7" ht="20.100000000000001" customHeight="1" x14ac:dyDescent="0.25">
      <c r="A49" s="23" t="s">
        <v>40</v>
      </c>
      <c r="B49" s="133"/>
      <c r="C49" s="82">
        <v>452</v>
      </c>
      <c r="D49" s="44"/>
      <c r="E49" s="44"/>
    </row>
    <row r="50" spans="1:7" ht="20.100000000000001" customHeight="1" x14ac:dyDescent="0.25">
      <c r="A50" s="23" t="s">
        <v>41</v>
      </c>
      <c r="B50" s="133"/>
      <c r="C50" s="82">
        <v>0</v>
      </c>
      <c r="D50" s="44"/>
      <c r="E50" s="44"/>
    </row>
    <row r="51" spans="1:7" ht="20.100000000000001" customHeight="1" x14ac:dyDescent="0.25">
      <c r="A51" s="69" t="s">
        <v>109</v>
      </c>
      <c r="B51" s="134"/>
      <c r="C51" s="82">
        <v>320</v>
      </c>
      <c r="D51" s="44"/>
      <c r="E51" s="44"/>
    </row>
    <row r="52" spans="1:7" ht="20.100000000000001" customHeight="1" x14ac:dyDescent="0.25">
      <c r="A52" s="27" t="s">
        <v>7</v>
      </c>
      <c r="B52" s="25">
        <f>SUM(B29:B50)</f>
        <v>10700</v>
      </c>
      <c r="C52" s="25">
        <f>SUM(C29:C51)</f>
        <v>10877</v>
      </c>
      <c r="D52" s="47"/>
      <c r="E52" s="47"/>
    </row>
    <row r="53" spans="1:7" ht="17.25" customHeight="1" x14ac:dyDescent="0.25">
      <c r="A53" s="104"/>
      <c r="B53" s="105"/>
      <c r="C53" s="105"/>
      <c r="D53" s="117"/>
      <c r="E53" s="118"/>
    </row>
    <row r="54" spans="1:7" ht="30" customHeight="1" x14ac:dyDescent="0.25">
      <c r="A54" s="29" t="s">
        <v>42</v>
      </c>
      <c r="B54" s="6" t="s">
        <v>3</v>
      </c>
      <c r="C54" s="7" t="s">
        <v>126</v>
      </c>
      <c r="D54" s="54"/>
      <c r="E54" s="55"/>
      <c r="F54" s="54"/>
      <c r="G54" s="55"/>
    </row>
    <row r="55" spans="1:7" ht="20.100000000000001" customHeight="1" x14ac:dyDescent="0.25">
      <c r="A55" s="23" t="s">
        <v>124</v>
      </c>
      <c r="B55" s="124">
        <v>4732</v>
      </c>
      <c r="C55" s="14">
        <v>0</v>
      </c>
      <c r="D55" s="40"/>
      <c r="E55" s="51"/>
      <c r="F55" s="40"/>
      <c r="G55" s="51"/>
    </row>
    <row r="56" spans="1:7" ht="20.100000000000001" customHeight="1" x14ac:dyDescent="0.25">
      <c r="A56" s="23" t="s">
        <v>43</v>
      </c>
      <c r="B56" s="105"/>
      <c r="C56" s="14">
        <v>1862</v>
      </c>
      <c r="D56" s="51"/>
      <c r="E56" s="51"/>
      <c r="F56" s="40"/>
      <c r="G56" s="51"/>
    </row>
    <row r="57" spans="1:7" ht="20.100000000000001" customHeight="1" x14ac:dyDescent="0.25">
      <c r="A57" s="23" t="s">
        <v>44</v>
      </c>
      <c r="B57" s="105"/>
      <c r="C57" s="14">
        <v>198</v>
      </c>
      <c r="D57" s="40"/>
      <c r="E57" s="51"/>
      <c r="F57" s="40"/>
      <c r="G57" s="51"/>
    </row>
    <row r="58" spans="1:7" ht="20.100000000000001" customHeight="1" x14ac:dyDescent="0.25">
      <c r="A58" s="23" t="s">
        <v>45</v>
      </c>
      <c r="B58" s="105"/>
      <c r="C58" s="14">
        <v>825</v>
      </c>
      <c r="D58" s="40"/>
      <c r="E58" s="51"/>
      <c r="F58" s="40"/>
      <c r="G58" s="51"/>
    </row>
    <row r="59" spans="1:7" ht="20.100000000000001" customHeight="1" x14ac:dyDescent="0.25">
      <c r="A59" s="23" t="s">
        <v>46</v>
      </c>
      <c r="B59" s="105"/>
      <c r="C59" s="14">
        <v>425</v>
      </c>
      <c r="D59" s="40"/>
      <c r="E59" s="51"/>
      <c r="F59" s="40"/>
      <c r="G59" s="51"/>
    </row>
    <row r="60" spans="1:7" ht="20.100000000000001" customHeight="1" x14ac:dyDescent="0.25">
      <c r="A60" s="23" t="s">
        <v>47</v>
      </c>
      <c r="B60" s="105"/>
      <c r="C60" s="11">
        <v>770</v>
      </c>
      <c r="D60" s="48"/>
      <c r="E60" s="51"/>
      <c r="F60" s="48"/>
      <c r="G60" s="51"/>
    </row>
    <row r="61" spans="1:7" ht="20.100000000000001" customHeight="1" x14ac:dyDescent="0.25">
      <c r="A61" s="23" t="s">
        <v>48</v>
      </c>
      <c r="B61" s="105"/>
      <c r="C61" s="11">
        <v>0</v>
      </c>
      <c r="D61" s="48"/>
      <c r="E61" s="51"/>
      <c r="F61" s="48"/>
      <c r="G61" s="51"/>
    </row>
    <row r="62" spans="1:7" ht="20.100000000000001" customHeight="1" x14ac:dyDescent="0.25">
      <c r="A62" s="23" t="s">
        <v>49</v>
      </c>
      <c r="B62" s="105"/>
      <c r="C62" s="11">
        <v>77</v>
      </c>
      <c r="D62" s="49"/>
      <c r="E62" s="51"/>
      <c r="F62" s="49"/>
      <c r="G62" s="51"/>
    </row>
    <row r="63" spans="1:7" ht="20.100000000000001" customHeight="1" x14ac:dyDescent="0.25">
      <c r="A63" s="23" t="s">
        <v>50</v>
      </c>
      <c r="B63" s="105"/>
      <c r="C63" s="22">
        <v>309</v>
      </c>
      <c r="D63" s="40"/>
      <c r="E63" s="51"/>
      <c r="F63" s="40"/>
      <c r="G63" s="51"/>
    </row>
    <row r="64" spans="1:7" ht="20.100000000000001" customHeight="1" x14ac:dyDescent="0.25">
      <c r="A64" s="23" t="s">
        <v>51</v>
      </c>
      <c r="B64" s="105"/>
      <c r="C64" s="12">
        <v>499</v>
      </c>
      <c r="D64" s="40"/>
      <c r="E64" s="51"/>
      <c r="F64" s="40"/>
      <c r="G64" s="51"/>
    </row>
    <row r="65" spans="1:7" ht="20.100000000000001" customHeight="1" x14ac:dyDescent="0.25">
      <c r="A65" s="23" t="s">
        <v>52</v>
      </c>
      <c r="B65" s="105"/>
      <c r="C65" s="12">
        <v>416</v>
      </c>
      <c r="D65" s="51"/>
      <c r="E65" s="51"/>
      <c r="F65" s="51"/>
      <c r="G65" s="51"/>
    </row>
    <row r="66" spans="1:7" ht="20.100000000000001" customHeight="1" x14ac:dyDescent="0.25">
      <c r="A66" s="27" t="s">
        <v>7</v>
      </c>
      <c r="B66" s="60">
        <f>B55</f>
        <v>4732</v>
      </c>
      <c r="C66" s="28">
        <f>SUM(C55:C65)</f>
        <v>5381</v>
      </c>
      <c r="D66" s="47"/>
      <c r="E66" s="47"/>
      <c r="F66" s="47"/>
      <c r="G66" s="47"/>
    </row>
    <row r="67" spans="1:7" ht="25.5" customHeight="1" x14ac:dyDescent="0.25">
      <c r="A67" s="125"/>
      <c r="B67" s="126"/>
      <c r="C67" s="126"/>
      <c r="D67" s="127"/>
      <c r="E67" s="128"/>
    </row>
    <row r="68" spans="1:7" ht="31.5" customHeight="1" x14ac:dyDescent="0.25">
      <c r="A68" s="6" t="s">
        <v>53</v>
      </c>
      <c r="B68" s="6" t="s">
        <v>3</v>
      </c>
      <c r="C68" s="7" t="s">
        <v>126</v>
      </c>
      <c r="D68" s="54"/>
      <c r="E68" s="55"/>
    </row>
    <row r="69" spans="1:7" ht="20.100000000000001" customHeight="1" x14ac:dyDescent="0.25">
      <c r="A69" s="18" t="s">
        <v>54</v>
      </c>
      <c r="B69" s="17">
        <v>60</v>
      </c>
      <c r="C69" s="62">
        <v>61</v>
      </c>
      <c r="D69" s="42"/>
      <c r="E69" s="42"/>
    </row>
    <row r="70" spans="1:7" ht="25.5" customHeight="1" x14ac:dyDescent="0.25">
      <c r="A70" s="102"/>
      <c r="B70" s="102"/>
      <c r="C70" s="102"/>
      <c r="D70" s="103"/>
      <c r="E70" s="103"/>
    </row>
    <row r="71" spans="1:7" ht="25.5" customHeight="1" x14ac:dyDescent="0.25">
      <c r="A71" s="38" t="s">
        <v>127</v>
      </c>
      <c r="B71" s="6" t="s">
        <v>3</v>
      </c>
      <c r="C71" s="7" t="s">
        <v>126</v>
      </c>
      <c r="D71" s="54"/>
      <c r="E71" s="55"/>
    </row>
    <row r="72" spans="1:7" ht="20.100000000000001" customHeight="1" x14ac:dyDescent="0.25">
      <c r="A72" s="30" t="s">
        <v>44</v>
      </c>
      <c r="B72" s="129">
        <v>30000</v>
      </c>
      <c r="C72" s="81">
        <v>4096</v>
      </c>
      <c r="D72" s="42"/>
      <c r="E72" s="42"/>
    </row>
    <row r="73" spans="1:7" ht="20.100000000000001" customHeight="1" x14ac:dyDescent="0.25">
      <c r="A73" s="30" t="s">
        <v>46</v>
      </c>
      <c r="B73" s="130"/>
      <c r="C73" s="32">
        <v>14051</v>
      </c>
      <c r="D73" s="42"/>
      <c r="E73" s="42"/>
    </row>
    <row r="74" spans="1:7" ht="20.100000000000001" customHeight="1" x14ac:dyDescent="0.25">
      <c r="A74" s="30" t="s">
        <v>56</v>
      </c>
      <c r="B74" s="130"/>
      <c r="C74" s="32">
        <v>5115</v>
      </c>
      <c r="D74" s="42"/>
      <c r="E74" s="42"/>
    </row>
    <row r="75" spans="1:7" ht="20.100000000000001" customHeight="1" x14ac:dyDescent="0.25">
      <c r="A75" s="30" t="s">
        <v>48</v>
      </c>
      <c r="B75" s="130"/>
      <c r="C75" s="32">
        <v>406</v>
      </c>
      <c r="D75" s="42"/>
      <c r="E75" s="42"/>
    </row>
    <row r="76" spans="1:7" ht="20.100000000000001" customHeight="1" x14ac:dyDescent="0.25">
      <c r="A76" s="30" t="s">
        <v>51</v>
      </c>
      <c r="B76" s="130"/>
      <c r="C76" s="32">
        <v>4339</v>
      </c>
      <c r="D76" s="42"/>
      <c r="E76" s="42"/>
    </row>
    <row r="77" spans="1:7" ht="20.100000000000001" customHeight="1" x14ac:dyDescent="0.25">
      <c r="A77" s="30" t="s">
        <v>52</v>
      </c>
      <c r="B77" s="131"/>
      <c r="C77" s="32">
        <v>2639</v>
      </c>
      <c r="D77" s="42"/>
      <c r="E77" s="42"/>
    </row>
    <row r="78" spans="1:7" ht="20.100000000000001" customHeight="1" x14ac:dyDescent="0.25">
      <c r="A78" s="108" t="s">
        <v>128</v>
      </c>
      <c r="B78" s="109"/>
      <c r="C78" s="33">
        <f>SUM(C72:C77)</f>
        <v>30646</v>
      </c>
      <c r="D78" s="42"/>
      <c r="E78" s="42"/>
    </row>
    <row r="79" spans="1:7" ht="20.100000000000001" customHeight="1" x14ac:dyDescent="0.25">
      <c r="A79" s="110" t="s">
        <v>129</v>
      </c>
      <c r="B79" s="111"/>
      <c r="C79" s="32">
        <v>3405</v>
      </c>
      <c r="D79" s="42"/>
      <c r="E79" s="42"/>
    </row>
    <row r="80" spans="1:7" ht="20.100000000000001" customHeight="1" x14ac:dyDescent="0.25">
      <c r="A80" s="108" t="s">
        <v>7</v>
      </c>
      <c r="B80" s="109"/>
      <c r="C80" s="33">
        <f>SUM(C78:C79)</f>
        <v>34051</v>
      </c>
      <c r="D80" s="42"/>
      <c r="E80" s="42"/>
    </row>
    <row r="81" spans="1:5" ht="25.5" customHeight="1" x14ac:dyDescent="0.25">
      <c r="A81" s="102"/>
      <c r="B81" s="102"/>
      <c r="C81" s="102"/>
      <c r="D81" s="103"/>
      <c r="E81" s="103"/>
    </row>
    <row r="82" spans="1:5" ht="32.25" customHeight="1" x14ac:dyDescent="0.25">
      <c r="A82" s="8" t="s">
        <v>57</v>
      </c>
      <c r="B82" s="6" t="s">
        <v>8</v>
      </c>
      <c r="C82" s="7" t="s">
        <v>126</v>
      </c>
      <c r="D82" s="54"/>
      <c r="E82" s="55"/>
    </row>
    <row r="83" spans="1:5" ht="20.100000000000001" customHeight="1" x14ac:dyDescent="0.25">
      <c r="A83" s="23" t="s">
        <v>113</v>
      </c>
      <c r="B83" s="100">
        <v>1100</v>
      </c>
      <c r="C83" s="70">
        <v>917</v>
      </c>
      <c r="D83" s="56"/>
      <c r="E83" s="56"/>
    </row>
    <row r="84" spans="1:5" ht="20.100000000000001" customHeight="1" x14ac:dyDescent="0.25">
      <c r="A84" s="23" t="s">
        <v>101</v>
      </c>
      <c r="B84" s="101"/>
      <c r="C84" s="70">
        <v>163</v>
      </c>
      <c r="D84" s="56"/>
      <c r="E84" s="56"/>
    </row>
    <row r="85" spans="1:5" ht="20.100000000000001" customHeight="1" x14ac:dyDescent="0.25">
      <c r="A85" s="23" t="s">
        <v>58</v>
      </c>
      <c r="B85" s="17">
        <v>263</v>
      </c>
      <c r="C85" s="80">
        <v>277</v>
      </c>
      <c r="D85" s="56"/>
      <c r="E85" s="56"/>
    </row>
    <row r="86" spans="1:5" ht="20.100000000000001" customHeight="1" x14ac:dyDescent="0.25">
      <c r="A86" s="31" t="s">
        <v>7</v>
      </c>
      <c r="B86" s="16">
        <f>SUM(B83:B85)</f>
        <v>1363</v>
      </c>
      <c r="C86" s="16">
        <f>SUM(C83:C85)</f>
        <v>1357</v>
      </c>
      <c r="D86" s="61"/>
      <c r="E86" s="61"/>
    </row>
    <row r="87" spans="1:5" ht="25.5" customHeight="1" x14ac:dyDescent="0.25">
      <c r="A87" s="102"/>
      <c r="B87" s="102"/>
      <c r="C87" s="102"/>
      <c r="D87" s="103"/>
      <c r="E87" s="103"/>
    </row>
    <row r="88" spans="1:5" ht="29.25" customHeight="1" x14ac:dyDescent="0.25">
      <c r="A88" s="8" t="s">
        <v>59</v>
      </c>
      <c r="B88" s="6" t="s">
        <v>8</v>
      </c>
      <c r="C88" s="7" t="s">
        <v>126</v>
      </c>
      <c r="D88" s="54"/>
      <c r="E88" s="55"/>
    </row>
    <row r="89" spans="1:5" ht="20.100000000000001" customHeight="1" x14ac:dyDescent="0.25">
      <c r="A89" s="30" t="s">
        <v>60</v>
      </c>
      <c r="B89" s="100">
        <v>1100</v>
      </c>
      <c r="C89" s="15">
        <v>77</v>
      </c>
      <c r="D89" s="42"/>
      <c r="E89" s="42"/>
    </row>
    <row r="90" spans="1:5" ht="20.100000000000001" customHeight="1" x14ac:dyDescent="0.25">
      <c r="A90" s="30" t="s">
        <v>61</v>
      </c>
      <c r="B90" s="101"/>
      <c r="C90" s="15">
        <v>36</v>
      </c>
      <c r="D90" s="42"/>
      <c r="E90" s="42"/>
    </row>
    <row r="91" spans="1:5" ht="20.100000000000001" customHeight="1" x14ac:dyDescent="0.25">
      <c r="A91" s="30" t="s">
        <v>62</v>
      </c>
      <c r="B91" s="101"/>
      <c r="C91" s="15">
        <v>163</v>
      </c>
      <c r="D91" s="42"/>
      <c r="E91" s="42"/>
    </row>
    <row r="92" spans="1:5" ht="20.100000000000001" customHeight="1" x14ac:dyDescent="0.25">
      <c r="A92" s="30" t="s">
        <v>63</v>
      </c>
      <c r="B92" s="101"/>
      <c r="C92" s="15">
        <v>37</v>
      </c>
      <c r="D92" s="42"/>
      <c r="E92" s="42"/>
    </row>
    <row r="93" spans="1:5" ht="20.100000000000001" customHeight="1" x14ac:dyDescent="0.25">
      <c r="A93" s="30" t="s">
        <v>64</v>
      </c>
      <c r="B93" s="101"/>
      <c r="C93" s="15">
        <v>36</v>
      </c>
      <c r="D93" s="42"/>
      <c r="E93" s="42"/>
    </row>
    <row r="94" spans="1:5" ht="20.100000000000001" customHeight="1" x14ac:dyDescent="0.25">
      <c r="A94" s="30" t="s">
        <v>65</v>
      </c>
      <c r="B94" s="101"/>
      <c r="C94" s="15">
        <v>42</v>
      </c>
      <c r="D94" s="42"/>
      <c r="E94" s="42"/>
    </row>
    <row r="95" spans="1:5" ht="20.100000000000001" customHeight="1" x14ac:dyDescent="0.25">
      <c r="A95" s="30" t="s">
        <v>66</v>
      </c>
      <c r="B95" s="101"/>
      <c r="C95" s="15">
        <v>243</v>
      </c>
      <c r="D95" s="42"/>
      <c r="E95" s="42"/>
    </row>
    <row r="96" spans="1:5" ht="20.100000000000001" customHeight="1" x14ac:dyDescent="0.25">
      <c r="A96" s="30" t="s">
        <v>67</v>
      </c>
      <c r="B96" s="101"/>
      <c r="C96" s="15">
        <v>53</v>
      </c>
      <c r="D96" s="42"/>
      <c r="E96" s="42"/>
    </row>
    <row r="97" spans="1:5" ht="20.100000000000001" customHeight="1" x14ac:dyDescent="0.25">
      <c r="A97" s="30" t="s">
        <v>68</v>
      </c>
      <c r="B97" s="101"/>
      <c r="C97" s="15">
        <v>62</v>
      </c>
      <c r="D97" s="42"/>
      <c r="E97" s="42"/>
    </row>
    <row r="98" spans="1:5" ht="20.100000000000001" customHeight="1" x14ac:dyDescent="0.25">
      <c r="A98" s="30" t="s">
        <v>69</v>
      </c>
      <c r="B98" s="101"/>
      <c r="C98" s="15">
        <v>331</v>
      </c>
      <c r="D98" s="42"/>
      <c r="E98" s="42"/>
    </row>
    <row r="99" spans="1:5" ht="25.5" customHeight="1" x14ac:dyDescent="0.25">
      <c r="A99" s="104"/>
      <c r="B99" s="105"/>
      <c r="C99" s="105"/>
      <c r="D99" s="106"/>
      <c r="E99" s="107"/>
    </row>
    <row r="100" spans="1:5" ht="25.5" customHeight="1" x14ac:dyDescent="0.25">
      <c r="A100" s="85" t="s">
        <v>125</v>
      </c>
      <c r="B100" s="85" t="s">
        <v>122</v>
      </c>
      <c r="C100" s="86" t="s">
        <v>126</v>
      </c>
      <c r="D100" s="87"/>
      <c r="E100" s="88"/>
    </row>
    <row r="101" spans="1:5" ht="25.5" customHeight="1" x14ac:dyDescent="0.25">
      <c r="A101" s="85"/>
      <c r="B101" s="85"/>
      <c r="C101" s="7" t="s">
        <v>70</v>
      </c>
      <c r="D101" s="7" t="s">
        <v>71</v>
      </c>
      <c r="E101" s="8" t="s">
        <v>72</v>
      </c>
    </row>
    <row r="102" spans="1:5" ht="20.100000000000001" customHeight="1" x14ac:dyDescent="0.25">
      <c r="A102" s="68" t="s">
        <v>118</v>
      </c>
      <c r="B102" s="93" t="s">
        <v>73</v>
      </c>
      <c r="C102" s="22">
        <v>25</v>
      </c>
      <c r="D102" s="22">
        <v>29</v>
      </c>
      <c r="E102" s="22">
        <f>D102+C102</f>
        <v>54</v>
      </c>
    </row>
    <row r="103" spans="1:5" ht="20.100000000000001" customHeight="1" x14ac:dyDescent="0.25">
      <c r="A103" s="23" t="s">
        <v>119</v>
      </c>
      <c r="B103" s="94"/>
      <c r="C103" s="22">
        <v>32</v>
      </c>
      <c r="D103" s="22">
        <v>198</v>
      </c>
      <c r="E103" s="22">
        <f t="shared" ref="E103:E113" si="0">D103+C103</f>
        <v>230</v>
      </c>
    </row>
    <row r="104" spans="1:5" ht="20.100000000000001" customHeight="1" x14ac:dyDescent="0.25">
      <c r="A104" s="23" t="s">
        <v>120</v>
      </c>
      <c r="B104" s="94"/>
      <c r="C104" s="22">
        <v>92</v>
      </c>
      <c r="D104" s="22">
        <v>141</v>
      </c>
      <c r="E104" s="22">
        <f t="shared" si="0"/>
        <v>233</v>
      </c>
    </row>
    <row r="105" spans="1:5" ht="20.100000000000001" customHeight="1" x14ac:dyDescent="0.25">
      <c r="A105" s="23" t="s">
        <v>75</v>
      </c>
      <c r="B105" s="94"/>
      <c r="C105" s="22">
        <v>75</v>
      </c>
      <c r="D105" s="22">
        <v>845</v>
      </c>
      <c r="E105" s="22">
        <f t="shared" si="0"/>
        <v>920</v>
      </c>
    </row>
    <row r="106" spans="1:5" ht="20.100000000000001" customHeight="1" x14ac:dyDescent="0.25">
      <c r="A106" s="26" t="s">
        <v>76</v>
      </c>
      <c r="B106" s="94"/>
      <c r="C106" s="22">
        <v>78</v>
      </c>
      <c r="D106" s="22">
        <v>33</v>
      </c>
      <c r="E106" s="22">
        <f t="shared" si="0"/>
        <v>111</v>
      </c>
    </row>
    <row r="107" spans="1:5" ht="20.100000000000001" customHeight="1" x14ac:dyDescent="0.25">
      <c r="A107" s="26" t="s">
        <v>77</v>
      </c>
      <c r="B107" s="94"/>
      <c r="C107" s="22">
        <v>65</v>
      </c>
      <c r="D107" s="22">
        <v>230</v>
      </c>
      <c r="E107" s="22">
        <f t="shared" si="0"/>
        <v>295</v>
      </c>
    </row>
    <row r="108" spans="1:5" ht="20.100000000000001" customHeight="1" x14ac:dyDescent="0.25">
      <c r="A108" s="23" t="s">
        <v>78</v>
      </c>
      <c r="B108" s="94"/>
      <c r="C108" s="22">
        <v>62</v>
      </c>
      <c r="D108" s="22">
        <v>168</v>
      </c>
      <c r="E108" s="22">
        <f t="shared" si="0"/>
        <v>230</v>
      </c>
    </row>
    <row r="109" spans="1:5" ht="20.100000000000001" customHeight="1" x14ac:dyDescent="0.25">
      <c r="A109" s="23" t="s">
        <v>121</v>
      </c>
      <c r="B109" s="94"/>
      <c r="C109" s="22">
        <v>14025</v>
      </c>
      <c r="D109" s="73">
        <v>23133</v>
      </c>
      <c r="E109" s="22">
        <f t="shared" si="0"/>
        <v>37158</v>
      </c>
    </row>
    <row r="110" spans="1:5" ht="20.100000000000001" customHeight="1" x14ac:dyDescent="0.25">
      <c r="A110" s="23" t="s">
        <v>79</v>
      </c>
      <c r="B110" s="94"/>
      <c r="C110" s="22">
        <v>50</v>
      </c>
      <c r="D110" s="22">
        <v>2895</v>
      </c>
      <c r="E110" s="22">
        <f t="shared" si="0"/>
        <v>2945</v>
      </c>
    </row>
    <row r="111" spans="1:5" ht="20.100000000000001" customHeight="1" x14ac:dyDescent="0.25">
      <c r="A111" s="23" t="s">
        <v>80</v>
      </c>
      <c r="B111" s="94"/>
      <c r="C111" s="22">
        <v>315</v>
      </c>
      <c r="D111" s="22">
        <v>704</v>
      </c>
      <c r="E111" s="22">
        <f t="shared" si="0"/>
        <v>1019</v>
      </c>
    </row>
    <row r="112" spans="1:5" ht="20.100000000000001" customHeight="1" x14ac:dyDescent="0.25">
      <c r="A112" s="23" t="s">
        <v>81</v>
      </c>
      <c r="B112" s="94"/>
      <c r="C112" s="22">
        <v>523</v>
      </c>
      <c r="D112" s="22">
        <v>623</v>
      </c>
      <c r="E112" s="22">
        <f t="shared" si="0"/>
        <v>1146</v>
      </c>
    </row>
    <row r="113" spans="1:6" ht="20.100000000000001" customHeight="1" x14ac:dyDescent="0.25">
      <c r="A113" s="23" t="s">
        <v>82</v>
      </c>
      <c r="B113" s="94"/>
      <c r="C113" s="22">
        <v>38</v>
      </c>
      <c r="D113" s="22">
        <v>42</v>
      </c>
      <c r="E113" s="22">
        <f t="shared" si="0"/>
        <v>80</v>
      </c>
    </row>
    <row r="114" spans="1:6" ht="20.100000000000001" customHeight="1" x14ac:dyDescent="0.25">
      <c r="A114" s="31" t="s">
        <v>7</v>
      </c>
      <c r="B114" s="95"/>
      <c r="C114" s="33">
        <f>SUM(C102:C113)</f>
        <v>15380</v>
      </c>
      <c r="D114" s="33">
        <f t="shared" ref="D114:E114" si="1">SUM(D102:D113)</f>
        <v>29041</v>
      </c>
      <c r="E114" s="33">
        <f t="shared" si="1"/>
        <v>44421</v>
      </c>
      <c r="F114" s="72"/>
    </row>
    <row r="115" spans="1:6" ht="25.5" customHeight="1" x14ac:dyDescent="0.25">
      <c r="A115" s="96"/>
      <c r="B115" s="97"/>
      <c r="C115" s="97"/>
      <c r="D115" s="98"/>
      <c r="E115" s="98"/>
    </row>
    <row r="116" spans="1:6" ht="34.5" customHeight="1" x14ac:dyDescent="0.25">
      <c r="A116" s="6" t="s">
        <v>123</v>
      </c>
      <c r="B116" s="6" t="s">
        <v>3</v>
      </c>
      <c r="C116" s="7" t="s">
        <v>126</v>
      </c>
      <c r="D116" s="54"/>
      <c r="E116" s="55"/>
    </row>
    <row r="117" spans="1:6" ht="20.100000000000001" customHeight="1" x14ac:dyDescent="0.25">
      <c r="A117" s="23" t="s">
        <v>74</v>
      </c>
      <c r="B117" s="22">
        <v>10</v>
      </c>
      <c r="C117" s="73">
        <v>12</v>
      </c>
      <c r="D117" s="40"/>
      <c r="E117" s="50"/>
    </row>
    <row r="118" spans="1:6" ht="20.100000000000001" customHeight="1" x14ac:dyDescent="0.25">
      <c r="A118" s="23" t="s">
        <v>87</v>
      </c>
      <c r="B118" s="22">
        <v>16</v>
      </c>
      <c r="C118" s="73">
        <v>11</v>
      </c>
      <c r="D118" s="40"/>
      <c r="E118" s="50"/>
    </row>
    <row r="119" spans="1:6" ht="20.100000000000001" customHeight="1" x14ac:dyDescent="0.25">
      <c r="A119" s="23" t="s">
        <v>116</v>
      </c>
      <c r="B119" s="22">
        <v>40</v>
      </c>
      <c r="C119" s="73">
        <v>79</v>
      </c>
      <c r="D119" s="40"/>
      <c r="E119" s="50"/>
    </row>
    <row r="120" spans="1:6" ht="20.100000000000001" customHeight="1" x14ac:dyDescent="0.25">
      <c r="A120" s="23" t="s">
        <v>75</v>
      </c>
      <c r="B120" s="22">
        <v>10</v>
      </c>
      <c r="C120" s="73">
        <v>10</v>
      </c>
      <c r="D120" s="40"/>
      <c r="E120" s="50"/>
    </row>
    <row r="121" spans="1:6" ht="20.100000000000001" customHeight="1" x14ac:dyDescent="0.25">
      <c r="A121" s="23" t="s">
        <v>76</v>
      </c>
      <c r="B121" s="22">
        <v>24</v>
      </c>
      <c r="C121" s="73">
        <v>42</v>
      </c>
      <c r="D121" s="40"/>
      <c r="E121" s="50"/>
    </row>
    <row r="122" spans="1:6" ht="20.100000000000001" customHeight="1" x14ac:dyDescent="0.25">
      <c r="A122" s="23" t="s">
        <v>77</v>
      </c>
      <c r="B122" s="22">
        <v>27</v>
      </c>
      <c r="C122" s="73">
        <v>40</v>
      </c>
      <c r="D122" s="40"/>
      <c r="E122" s="50"/>
    </row>
    <row r="123" spans="1:6" ht="20.100000000000001" customHeight="1" x14ac:dyDescent="0.25">
      <c r="A123" s="23" t="s">
        <v>78</v>
      </c>
      <c r="B123" s="22">
        <v>41</v>
      </c>
      <c r="C123" s="73">
        <v>28</v>
      </c>
      <c r="D123" s="40"/>
      <c r="E123" s="50"/>
    </row>
    <row r="124" spans="1:6" ht="20.100000000000001" customHeight="1" x14ac:dyDescent="0.25">
      <c r="A124" s="23" t="s">
        <v>117</v>
      </c>
      <c r="B124" s="22">
        <v>5500</v>
      </c>
      <c r="C124" s="73">
        <v>7187</v>
      </c>
      <c r="D124" s="40"/>
      <c r="E124" s="50"/>
    </row>
    <row r="125" spans="1:6" ht="20.100000000000001" customHeight="1" x14ac:dyDescent="0.25">
      <c r="A125" s="23" t="s">
        <v>79</v>
      </c>
      <c r="B125" s="22">
        <v>14</v>
      </c>
      <c r="C125" s="73">
        <v>19</v>
      </c>
      <c r="D125" s="42"/>
      <c r="E125" s="42"/>
    </row>
    <row r="126" spans="1:6" ht="20.100000000000001" customHeight="1" x14ac:dyDescent="0.25">
      <c r="A126" s="23" t="s">
        <v>80</v>
      </c>
      <c r="B126" s="22">
        <v>210</v>
      </c>
      <c r="C126" s="73">
        <v>209</v>
      </c>
      <c r="D126" s="42"/>
      <c r="E126" s="42"/>
    </row>
    <row r="127" spans="1:6" ht="20.100000000000001" customHeight="1" x14ac:dyDescent="0.25">
      <c r="A127" s="23" t="s">
        <v>81</v>
      </c>
      <c r="B127" s="22">
        <v>442</v>
      </c>
      <c r="C127" s="73">
        <v>364</v>
      </c>
      <c r="D127" s="42"/>
      <c r="E127" s="42"/>
    </row>
    <row r="128" spans="1:6" ht="20.100000000000001" customHeight="1" x14ac:dyDescent="0.25">
      <c r="A128" s="23" t="s">
        <v>82</v>
      </c>
      <c r="B128" s="22">
        <v>10</v>
      </c>
      <c r="C128" s="73">
        <v>14</v>
      </c>
      <c r="D128" s="42"/>
      <c r="E128" s="42"/>
    </row>
    <row r="129" spans="1:8" ht="20.100000000000001" customHeight="1" x14ac:dyDescent="0.25">
      <c r="A129" s="31" t="s">
        <v>7</v>
      </c>
      <c r="B129" s="33">
        <f>SUM(B117:B128)</f>
        <v>6344</v>
      </c>
      <c r="C129" s="33">
        <f>SUM(C117:C128)</f>
        <v>8015</v>
      </c>
      <c r="D129" s="74"/>
      <c r="E129" s="43"/>
    </row>
    <row r="130" spans="1:8" ht="25.5" customHeight="1" x14ac:dyDescent="0.25">
      <c r="A130" s="89"/>
      <c r="B130" s="90"/>
      <c r="C130" s="99"/>
      <c r="D130" s="91"/>
      <c r="E130" s="92"/>
    </row>
    <row r="131" spans="1:8" ht="28.5" customHeight="1" x14ac:dyDescent="0.25">
      <c r="A131" s="7" t="s">
        <v>102</v>
      </c>
      <c r="B131" s="7" t="s">
        <v>126</v>
      </c>
      <c r="C131" s="54"/>
      <c r="D131" s="55"/>
      <c r="E131" s="54"/>
      <c r="G131" s="63" t="s">
        <v>114</v>
      </c>
      <c r="H131" s="63" t="s">
        <v>115</v>
      </c>
    </row>
    <row r="132" spans="1:8" ht="20.100000000000001" customHeight="1" x14ac:dyDescent="0.25">
      <c r="A132" s="34" t="s">
        <v>83</v>
      </c>
      <c r="B132" s="22">
        <f>G132+H132</f>
        <v>33153</v>
      </c>
      <c r="C132" s="40"/>
      <c r="D132" s="50"/>
      <c r="E132" s="40"/>
      <c r="G132" s="78">
        <v>18412</v>
      </c>
      <c r="H132" s="78">
        <v>14741</v>
      </c>
    </row>
    <row r="133" spans="1:8" ht="20.100000000000001" customHeight="1" x14ac:dyDescent="0.25">
      <c r="A133" s="18" t="s">
        <v>84</v>
      </c>
      <c r="B133" s="22">
        <f t="shared" ref="B133:B149" si="2">G133+H133</f>
        <v>130</v>
      </c>
      <c r="C133" s="40"/>
      <c r="D133" s="50"/>
      <c r="E133" s="40"/>
      <c r="G133" s="63">
        <v>130</v>
      </c>
      <c r="H133" s="63">
        <v>0</v>
      </c>
    </row>
    <row r="134" spans="1:8" ht="20.100000000000001" customHeight="1" x14ac:dyDescent="0.25">
      <c r="A134" s="34" t="s">
        <v>85</v>
      </c>
      <c r="B134" s="22">
        <f t="shared" si="2"/>
        <v>1997</v>
      </c>
      <c r="C134" s="40"/>
      <c r="D134" s="50"/>
      <c r="E134" s="40"/>
      <c r="G134" s="63">
        <v>0</v>
      </c>
      <c r="H134" s="63">
        <v>1997</v>
      </c>
    </row>
    <row r="135" spans="1:8" ht="20.100000000000001" customHeight="1" x14ac:dyDescent="0.25">
      <c r="A135" s="18" t="s">
        <v>74</v>
      </c>
      <c r="B135" s="22">
        <f t="shared" si="2"/>
        <v>22</v>
      </c>
      <c r="C135" s="40"/>
      <c r="D135" s="50"/>
      <c r="E135" s="40"/>
      <c r="G135" s="63">
        <v>0</v>
      </c>
      <c r="H135" s="63">
        <v>22</v>
      </c>
    </row>
    <row r="136" spans="1:8" ht="20.100000000000001" customHeight="1" x14ac:dyDescent="0.25">
      <c r="A136" s="34" t="s">
        <v>86</v>
      </c>
      <c r="B136" s="22">
        <f t="shared" si="2"/>
        <v>50</v>
      </c>
      <c r="C136" s="48"/>
      <c r="D136" s="48"/>
      <c r="E136" s="48"/>
      <c r="G136" s="63">
        <v>0</v>
      </c>
      <c r="H136" s="63">
        <v>50</v>
      </c>
    </row>
    <row r="137" spans="1:8" ht="20.100000000000001" customHeight="1" x14ac:dyDescent="0.25">
      <c r="A137" s="18" t="s">
        <v>87</v>
      </c>
      <c r="B137" s="22">
        <f t="shared" si="2"/>
        <v>185</v>
      </c>
      <c r="C137" s="49"/>
      <c r="D137" s="49"/>
      <c r="E137" s="49"/>
      <c r="G137" s="63">
        <v>0</v>
      </c>
      <c r="H137" s="63">
        <v>185</v>
      </c>
    </row>
    <row r="138" spans="1:8" ht="20.100000000000001" customHeight="1" x14ac:dyDescent="0.25">
      <c r="A138" s="34" t="s">
        <v>88</v>
      </c>
      <c r="B138" s="22">
        <f t="shared" si="2"/>
        <v>190</v>
      </c>
      <c r="C138" s="48"/>
      <c r="D138" s="48"/>
      <c r="E138" s="48"/>
      <c r="G138" s="63">
        <v>103</v>
      </c>
      <c r="H138" s="63">
        <v>87</v>
      </c>
    </row>
    <row r="139" spans="1:8" ht="20.100000000000001" customHeight="1" x14ac:dyDescent="0.25">
      <c r="A139" s="34" t="s">
        <v>89</v>
      </c>
      <c r="B139" s="22">
        <f t="shared" si="2"/>
        <v>868</v>
      </c>
      <c r="C139" s="48"/>
      <c r="D139" s="48"/>
      <c r="E139" s="48"/>
      <c r="G139" s="63">
        <v>181</v>
      </c>
      <c r="H139" s="63">
        <v>687</v>
      </c>
    </row>
    <row r="140" spans="1:8" ht="20.100000000000001" customHeight="1" x14ac:dyDescent="0.25">
      <c r="A140" s="34" t="s">
        <v>76</v>
      </c>
      <c r="B140" s="22">
        <f t="shared" si="2"/>
        <v>32</v>
      </c>
      <c r="C140" s="48"/>
      <c r="D140" s="48"/>
      <c r="E140" s="48"/>
      <c r="G140" s="63">
        <v>6</v>
      </c>
      <c r="H140" s="63">
        <v>26</v>
      </c>
    </row>
    <row r="141" spans="1:8" ht="20.100000000000001" customHeight="1" x14ac:dyDescent="0.25">
      <c r="A141" s="34" t="s">
        <v>77</v>
      </c>
      <c r="B141" s="22">
        <f t="shared" si="2"/>
        <v>186</v>
      </c>
      <c r="C141" s="48"/>
      <c r="D141" s="48"/>
      <c r="E141" s="48"/>
      <c r="G141" s="63">
        <v>16</v>
      </c>
      <c r="H141" s="63">
        <v>170</v>
      </c>
    </row>
    <row r="142" spans="1:8" ht="20.100000000000001" customHeight="1" x14ac:dyDescent="0.25">
      <c r="A142" s="34" t="s">
        <v>78</v>
      </c>
      <c r="B142" s="22">
        <f t="shared" si="2"/>
        <v>27</v>
      </c>
      <c r="C142" s="48"/>
      <c r="D142" s="48"/>
      <c r="E142" s="48"/>
      <c r="G142" s="63">
        <v>0</v>
      </c>
      <c r="H142" s="63">
        <v>27</v>
      </c>
    </row>
    <row r="143" spans="1:8" ht="20.100000000000001" customHeight="1" x14ac:dyDescent="0.25">
      <c r="A143" s="9" t="s">
        <v>90</v>
      </c>
      <c r="B143" s="22">
        <f t="shared" si="2"/>
        <v>2</v>
      </c>
      <c r="C143" s="48"/>
      <c r="D143" s="48"/>
      <c r="E143" s="48"/>
      <c r="G143" s="63">
        <v>0</v>
      </c>
      <c r="H143" s="63">
        <v>2</v>
      </c>
    </row>
    <row r="144" spans="1:8" ht="20.100000000000001" customHeight="1" x14ac:dyDescent="0.25">
      <c r="A144" s="34" t="s">
        <v>91</v>
      </c>
      <c r="B144" s="22">
        <f t="shared" si="2"/>
        <v>4032</v>
      </c>
      <c r="C144" s="49"/>
      <c r="D144" s="49"/>
      <c r="E144" s="49"/>
      <c r="G144" s="63">
        <v>1104</v>
      </c>
      <c r="H144" s="63">
        <v>2928</v>
      </c>
    </row>
    <row r="145" spans="1:8" ht="20.100000000000001" customHeight="1" x14ac:dyDescent="0.25">
      <c r="A145" s="34" t="s">
        <v>80</v>
      </c>
      <c r="B145" s="22">
        <f t="shared" si="2"/>
        <v>632</v>
      </c>
      <c r="C145" s="49"/>
      <c r="D145" s="49"/>
      <c r="E145" s="49"/>
      <c r="G145" s="63">
        <v>49</v>
      </c>
      <c r="H145" s="63">
        <v>583</v>
      </c>
    </row>
    <row r="146" spans="1:8" ht="20.100000000000001" customHeight="1" x14ac:dyDescent="0.25">
      <c r="A146" s="34" t="s">
        <v>81</v>
      </c>
      <c r="B146" s="22">
        <f t="shared" si="2"/>
        <v>598</v>
      </c>
      <c r="C146" s="48"/>
      <c r="D146" s="48"/>
      <c r="E146" s="48"/>
      <c r="G146" s="63">
        <v>156</v>
      </c>
      <c r="H146" s="63">
        <v>442</v>
      </c>
    </row>
    <row r="147" spans="1:8" ht="20.100000000000001" customHeight="1" x14ac:dyDescent="0.25">
      <c r="A147" s="34" t="s">
        <v>92</v>
      </c>
      <c r="B147" s="22">
        <f t="shared" si="2"/>
        <v>623</v>
      </c>
      <c r="C147" s="46"/>
      <c r="D147" s="46"/>
      <c r="E147" s="46"/>
      <c r="G147" s="63">
        <v>81</v>
      </c>
      <c r="H147" s="63">
        <v>542</v>
      </c>
    </row>
    <row r="148" spans="1:8" ht="20.100000000000001" customHeight="1" x14ac:dyDescent="0.25">
      <c r="A148" s="34" t="s">
        <v>93</v>
      </c>
      <c r="B148" s="22">
        <f t="shared" si="2"/>
        <v>337</v>
      </c>
      <c r="C148" s="52"/>
      <c r="D148" s="52"/>
      <c r="E148" s="52"/>
      <c r="G148" s="63">
        <v>70</v>
      </c>
      <c r="H148" s="63">
        <v>267</v>
      </c>
    </row>
    <row r="149" spans="1:8" ht="20.100000000000001" customHeight="1" x14ac:dyDescent="0.25">
      <c r="A149" s="34" t="s">
        <v>82</v>
      </c>
      <c r="B149" s="22">
        <f t="shared" si="2"/>
        <v>33</v>
      </c>
      <c r="C149" s="52"/>
      <c r="D149" s="52"/>
      <c r="E149" s="52"/>
      <c r="G149" s="63">
        <v>0</v>
      </c>
      <c r="H149" s="63">
        <v>33</v>
      </c>
    </row>
    <row r="150" spans="1:8" ht="20.100000000000001" customHeight="1" x14ac:dyDescent="0.25">
      <c r="A150" s="35" t="s">
        <v>7</v>
      </c>
      <c r="B150" s="67">
        <f>SUM(B132:B149)</f>
        <v>43097</v>
      </c>
      <c r="C150" s="41"/>
      <c r="D150" s="41"/>
      <c r="E150" s="41"/>
      <c r="G150" s="112">
        <f>SUM(G132:H149)</f>
        <v>43097</v>
      </c>
      <c r="H150" s="113"/>
    </row>
    <row r="151" spans="1:8" ht="25.5" customHeight="1" x14ac:dyDescent="0.25">
      <c r="A151" s="89"/>
      <c r="B151" s="90"/>
      <c r="C151" s="91"/>
      <c r="D151" s="91"/>
      <c r="E151" s="92"/>
    </row>
    <row r="152" spans="1:8" ht="25.5" customHeight="1" x14ac:dyDescent="0.25">
      <c r="A152" s="7" t="s">
        <v>103</v>
      </c>
      <c r="B152" s="7" t="s">
        <v>126</v>
      </c>
      <c r="C152" s="54"/>
      <c r="D152" s="55"/>
      <c r="E152" s="54"/>
    </row>
    <row r="153" spans="1:8" ht="20.100000000000001" customHeight="1" x14ac:dyDescent="0.25">
      <c r="A153" s="34" t="s">
        <v>43</v>
      </c>
      <c r="B153" s="64">
        <v>1862</v>
      </c>
      <c r="C153" s="52"/>
      <c r="D153" s="52"/>
      <c r="E153" s="52"/>
    </row>
    <row r="154" spans="1:8" ht="20.100000000000001" customHeight="1" x14ac:dyDescent="0.25">
      <c r="A154" s="34" t="s">
        <v>94</v>
      </c>
      <c r="B154" s="64">
        <v>170</v>
      </c>
      <c r="C154" s="52"/>
      <c r="D154" s="52"/>
      <c r="E154" s="52"/>
    </row>
    <row r="155" spans="1:8" ht="25.5" customHeight="1" x14ac:dyDescent="0.25">
      <c r="A155" s="83"/>
      <c r="B155" s="83"/>
      <c r="C155" s="84"/>
      <c r="D155" s="84"/>
      <c r="E155" s="84"/>
    </row>
    <row r="156" spans="1:8" ht="33" customHeight="1" x14ac:dyDescent="0.25">
      <c r="A156" s="7" t="s">
        <v>104</v>
      </c>
      <c r="B156" s="6" t="s">
        <v>3</v>
      </c>
      <c r="C156" s="7" t="s">
        <v>126</v>
      </c>
      <c r="D156" s="54"/>
      <c r="E156" s="55"/>
    </row>
    <row r="157" spans="1:8" ht="20.100000000000001" customHeight="1" x14ac:dyDescent="0.25">
      <c r="A157" s="66" t="s">
        <v>95</v>
      </c>
      <c r="B157" s="10">
        <v>926</v>
      </c>
      <c r="C157" s="24">
        <f>C8</f>
        <v>863</v>
      </c>
      <c r="D157" s="40"/>
      <c r="E157" s="50"/>
    </row>
    <row r="158" spans="1:8" ht="20.100000000000001" customHeight="1" x14ac:dyDescent="0.25">
      <c r="A158" s="66" t="s">
        <v>9</v>
      </c>
      <c r="B158" s="10">
        <v>545</v>
      </c>
      <c r="C158" s="24">
        <f>C14</f>
        <v>595</v>
      </c>
      <c r="D158" s="40"/>
      <c r="E158" s="50"/>
    </row>
    <row r="159" spans="1:8" ht="20.100000000000001" customHeight="1" x14ac:dyDescent="0.25">
      <c r="A159" s="36" t="s">
        <v>96</v>
      </c>
      <c r="B159" s="19">
        <v>15642</v>
      </c>
      <c r="C159" s="65">
        <f>C26</f>
        <v>16728</v>
      </c>
      <c r="D159" s="40"/>
      <c r="E159" s="50"/>
    </row>
    <row r="160" spans="1:8" ht="20.100000000000001" customHeight="1" x14ac:dyDescent="0.25">
      <c r="A160" s="36" t="s">
        <v>55</v>
      </c>
      <c r="B160" s="19">
        <v>30000</v>
      </c>
      <c r="C160" s="65">
        <f>C80</f>
        <v>34051</v>
      </c>
      <c r="D160" s="40"/>
      <c r="E160" s="50"/>
    </row>
    <row r="161" spans="1:5" ht="20.100000000000001" customHeight="1" x14ac:dyDescent="0.25">
      <c r="A161" s="37" t="s">
        <v>97</v>
      </c>
      <c r="B161" s="19">
        <v>60</v>
      </c>
      <c r="C161" s="65">
        <f>C69</f>
        <v>61</v>
      </c>
      <c r="D161" s="53"/>
      <c r="E161" s="53"/>
    </row>
    <row r="162" spans="1:5" ht="20.100000000000001" customHeight="1" x14ac:dyDescent="0.25">
      <c r="A162" s="37" t="s">
        <v>98</v>
      </c>
      <c r="B162" s="19">
        <v>1100</v>
      </c>
      <c r="C162" s="65">
        <f>C83+C84</f>
        <v>1080</v>
      </c>
      <c r="D162" s="53"/>
      <c r="E162" s="53"/>
    </row>
    <row r="163" spans="1:5" ht="20.100000000000001" customHeight="1" x14ac:dyDescent="0.25">
      <c r="A163" s="37" t="s">
        <v>99</v>
      </c>
      <c r="B163" s="19">
        <v>263</v>
      </c>
      <c r="C163" s="65">
        <f>C85</f>
        <v>277</v>
      </c>
      <c r="D163" s="53"/>
      <c r="E163" s="53"/>
    </row>
    <row r="164" spans="1:5" ht="20.100000000000001" customHeight="1" x14ac:dyDescent="0.25">
      <c r="A164" s="37" t="s">
        <v>111</v>
      </c>
      <c r="B164" s="19">
        <v>6344</v>
      </c>
      <c r="C164" s="65">
        <f>C129</f>
        <v>8015</v>
      </c>
      <c r="D164" s="53"/>
      <c r="E164" s="53"/>
    </row>
    <row r="165" spans="1:5" ht="20.100000000000001" customHeight="1" x14ac:dyDescent="0.25">
      <c r="A165" s="75" t="s">
        <v>110</v>
      </c>
      <c r="B165" s="76" t="s">
        <v>100</v>
      </c>
      <c r="C165" s="77">
        <f>C114</f>
        <v>15380</v>
      </c>
      <c r="D165" s="53"/>
      <c r="E165" s="53"/>
    </row>
    <row r="166" spans="1:5" ht="25.5" customHeight="1" x14ac:dyDescent="0.25">
      <c r="A166" s="2"/>
      <c r="B166" s="3"/>
      <c r="C166" s="4"/>
      <c r="D166" s="3"/>
      <c r="E166" s="3"/>
    </row>
    <row r="167" spans="1:5" ht="25.5" customHeight="1" x14ac:dyDescent="0.25"/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047085" ht="12.75" customHeight="1" x14ac:dyDescent="0.25"/>
  </sheetData>
  <mergeCells count="31">
    <mergeCell ref="G150:H150"/>
    <mergeCell ref="A1:E1"/>
    <mergeCell ref="A2:E2"/>
    <mergeCell ref="A3:E3"/>
    <mergeCell ref="A9:E9"/>
    <mergeCell ref="A15:E15"/>
    <mergeCell ref="B22:B23"/>
    <mergeCell ref="B24:B25"/>
    <mergeCell ref="A27:E27"/>
    <mergeCell ref="A81:E81"/>
    <mergeCell ref="A53:E53"/>
    <mergeCell ref="B55:B65"/>
    <mergeCell ref="A67:E67"/>
    <mergeCell ref="A70:E70"/>
    <mergeCell ref="B72:B77"/>
    <mergeCell ref="B29:B51"/>
    <mergeCell ref="B83:B84"/>
    <mergeCell ref="A87:E87"/>
    <mergeCell ref="B89:B98"/>
    <mergeCell ref="A99:E99"/>
    <mergeCell ref="A78:B78"/>
    <mergeCell ref="A80:B80"/>
    <mergeCell ref="A79:B79"/>
    <mergeCell ref="A155:E155"/>
    <mergeCell ref="A100:A101"/>
    <mergeCell ref="B100:B101"/>
    <mergeCell ref="C100:E100"/>
    <mergeCell ref="A151:E151"/>
    <mergeCell ref="B102:B114"/>
    <mergeCell ref="A115:E115"/>
    <mergeCell ref="A130:E130"/>
  </mergeCells>
  <pageMargins left="0.31496062992125984" right="0.31496062992125984" top="0.59055118110236227" bottom="0.59055118110236227" header="0.31496062992125984" footer="0.31496062992125984"/>
  <pageSetup paperSize="9" scale="68" orientation="portrait" horizontalDpi="4294967294" r:id="rId1"/>
  <rowBreaks count="3" manualBreakCount="3">
    <brk id="53" max="4" man="1"/>
    <brk id="99" max="4" man="1"/>
    <brk id="15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EB69-0FA4-4C17-901D-A4B93F939034}">
  <dimension ref="A1:C64"/>
  <sheetViews>
    <sheetView showGridLines="0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95" customWidth="1"/>
    <col min="2" max="2" width="18.28515625" customWidth="1"/>
    <col min="3" max="3" width="17.28515625" customWidth="1"/>
  </cols>
  <sheetData>
    <row r="1" spans="1:3" ht="49.5" customHeight="1" thickBot="1" x14ac:dyDescent="0.3">
      <c r="A1" s="135"/>
      <c r="B1" s="135"/>
      <c r="C1" s="135"/>
    </row>
    <row r="2" spans="1:3" ht="18" customHeight="1" thickBot="1" x14ac:dyDescent="0.3">
      <c r="A2" s="136" t="s">
        <v>130</v>
      </c>
      <c r="B2" s="137"/>
      <c r="C2" s="138"/>
    </row>
    <row r="3" spans="1:3" ht="18" customHeight="1" thickBot="1" x14ac:dyDescent="0.3">
      <c r="A3" s="139" t="s">
        <v>131</v>
      </c>
      <c r="B3" s="140"/>
      <c r="C3" s="141"/>
    </row>
    <row r="4" spans="1:3" ht="18" customHeight="1" x14ac:dyDescent="0.25">
      <c r="A4" s="142"/>
      <c r="B4" s="143" t="s">
        <v>132</v>
      </c>
      <c r="C4" s="144" t="s">
        <v>133</v>
      </c>
    </row>
    <row r="5" spans="1:3" ht="18" customHeight="1" x14ac:dyDescent="0.25">
      <c r="A5" s="145" t="s">
        <v>134</v>
      </c>
      <c r="B5" s="146" t="s">
        <v>135</v>
      </c>
      <c r="C5" s="147">
        <f>C6/C7</f>
        <v>0.85534894952909923</v>
      </c>
    </row>
    <row r="6" spans="1:3" ht="18" customHeight="1" x14ac:dyDescent="0.25">
      <c r="A6" s="148" t="s">
        <v>136</v>
      </c>
      <c r="B6" s="146"/>
      <c r="C6" s="14">
        <v>3542</v>
      </c>
    </row>
    <row r="7" spans="1:3" ht="18" customHeight="1" x14ac:dyDescent="0.25">
      <c r="A7" s="148" t="s">
        <v>137</v>
      </c>
      <c r="B7" s="146"/>
      <c r="C7" s="14">
        <v>4141</v>
      </c>
    </row>
    <row r="8" spans="1:3" ht="18" customHeight="1" x14ac:dyDescent="0.25">
      <c r="A8" s="149" t="s">
        <v>138</v>
      </c>
      <c r="B8" s="150" t="s">
        <v>139</v>
      </c>
      <c r="C8" s="151">
        <f>C9/C10</f>
        <v>4.1042873696407876</v>
      </c>
    </row>
    <row r="9" spans="1:3" ht="18" customHeight="1" x14ac:dyDescent="0.25">
      <c r="A9" s="148" t="s">
        <v>136</v>
      </c>
      <c r="B9" s="150"/>
      <c r="C9" s="14">
        <v>3542</v>
      </c>
    </row>
    <row r="10" spans="1:3" ht="18" customHeight="1" x14ac:dyDescent="0.25">
      <c r="A10" s="148" t="s">
        <v>140</v>
      </c>
      <c r="B10" s="150"/>
      <c r="C10" s="11">
        <v>863</v>
      </c>
    </row>
    <row r="11" spans="1:3" ht="18" customHeight="1" x14ac:dyDescent="0.25">
      <c r="A11" s="152" t="s">
        <v>141</v>
      </c>
      <c r="B11" s="153" t="s">
        <v>142</v>
      </c>
      <c r="C11" s="154">
        <f>C12*24</f>
        <v>16.647351806383721</v>
      </c>
    </row>
    <row r="12" spans="1:3" ht="18" customHeight="1" x14ac:dyDescent="0.25">
      <c r="A12" s="148" t="s">
        <v>143</v>
      </c>
      <c r="B12" s="153"/>
      <c r="C12" s="155">
        <f>((100-C13)*(C14))/C13</f>
        <v>0.69363965859932175</v>
      </c>
    </row>
    <row r="13" spans="1:3" ht="18" customHeight="1" x14ac:dyDescent="0.25">
      <c r="A13" s="148" t="s">
        <v>144</v>
      </c>
      <c r="B13" s="153"/>
      <c r="C13" s="156">
        <v>85.53</v>
      </c>
    </row>
    <row r="14" spans="1:3" ht="18" customHeight="1" x14ac:dyDescent="0.25">
      <c r="A14" s="148" t="s">
        <v>145</v>
      </c>
      <c r="B14" s="153"/>
      <c r="C14" s="156">
        <v>4.0999999999999996</v>
      </c>
    </row>
    <row r="15" spans="1:3" ht="18" customHeight="1" x14ac:dyDescent="0.25">
      <c r="A15" s="149" t="s">
        <v>146</v>
      </c>
      <c r="B15" s="150" t="s">
        <v>147</v>
      </c>
      <c r="C15" s="157">
        <f>C16/C17</f>
        <v>2.9515938606847699E-2</v>
      </c>
    </row>
    <row r="16" spans="1:3" ht="18" customHeight="1" x14ac:dyDescent="0.25">
      <c r="A16" s="158" t="s">
        <v>148</v>
      </c>
      <c r="B16" s="150"/>
      <c r="C16" s="11">
        <v>25</v>
      </c>
    </row>
    <row r="17" spans="1:3" ht="18" customHeight="1" x14ac:dyDescent="0.25">
      <c r="A17" s="159" t="s">
        <v>149</v>
      </c>
      <c r="B17" s="150"/>
      <c r="C17" s="11">
        <v>847</v>
      </c>
    </row>
    <row r="18" spans="1:3" ht="18" customHeight="1" x14ac:dyDescent="0.25">
      <c r="A18" s="160" t="s">
        <v>150</v>
      </c>
      <c r="B18" s="150" t="s">
        <v>151</v>
      </c>
      <c r="C18" s="157">
        <f>C19/C20</f>
        <v>1.0526315789473684E-2</v>
      </c>
    </row>
    <row r="19" spans="1:3" ht="18" customHeight="1" x14ac:dyDescent="0.25">
      <c r="A19" s="158" t="s">
        <v>152</v>
      </c>
      <c r="B19" s="150"/>
      <c r="C19" s="161">
        <v>2</v>
      </c>
    </row>
    <row r="20" spans="1:3" ht="18" customHeight="1" x14ac:dyDescent="0.25">
      <c r="A20" s="162" t="s">
        <v>153</v>
      </c>
      <c r="B20" s="163"/>
      <c r="C20" s="164">
        <v>190</v>
      </c>
    </row>
    <row r="21" spans="1:3" ht="18" customHeight="1" x14ac:dyDescent="0.25">
      <c r="A21" s="149" t="s">
        <v>154</v>
      </c>
      <c r="B21" s="165" t="s">
        <v>155</v>
      </c>
      <c r="C21" s="157">
        <f>C22/C23</f>
        <v>0</v>
      </c>
    </row>
    <row r="22" spans="1:3" ht="18" customHeight="1" x14ac:dyDescent="0.25">
      <c r="A22" s="158" t="s">
        <v>156</v>
      </c>
      <c r="B22" s="165"/>
      <c r="C22" s="161">
        <v>0</v>
      </c>
    </row>
    <row r="23" spans="1:3" ht="18" customHeight="1" x14ac:dyDescent="0.25">
      <c r="A23" s="159" t="s">
        <v>157</v>
      </c>
      <c r="B23" s="165"/>
      <c r="C23" s="164">
        <v>853</v>
      </c>
    </row>
    <row r="24" spans="1:3" ht="26.25" customHeight="1" x14ac:dyDescent="0.25">
      <c r="A24" s="186" t="s">
        <v>158</v>
      </c>
      <c r="B24" s="187"/>
      <c r="C24" s="188"/>
    </row>
    <row r="25" spans="1:3" ht="18" customHeight="1" x14ac:dyDescent="0.25">
      <c r="A25" s="160" t="s">
        <v>159</v>
      </c>
      <c r="B25" s="165" t="s">
        <v>160</v>
      </c>
      <c r="C25" s="157">
        <f>C26/C27</f>
        <v>2.8700906344410877E-2</v>
      </c>
    </row>
    <row r="26" spans="1:3" ht="18" customHeight="1" x14ac:dyDescent="0.25">
      <c r="A26" s="158" t="s">
        <v>161</v>
      </c>
      <c r="B26" s="165"/>
      <c r="C26" s="11">
        <v>19</v>
      </c>
    </row>
    <row r="27" spans="1:3" ht="18" customHeight="1" x14ac:dyDescent="0.25">
      <c r="A27" s="166" t="s">
        <v>162</v>
      </c>
      <c r="B27" s="165"/>
      <c r="C27" s="11">
        <v>662</v>
      </c>
    </row>
    <row r="28" spans="1:3" ht="31.5" x14ac:dyDescent="0.25">
      <c r="A28" s="167" t="s">
        <v>163</v>
      </c>
      <c r="B28" s="168" t="s">
        <v>164</v>
      </c>
      <c r="C28" s="169" t="s">
        <v>165</v>
      </c>
    </row>
    <row r="29" spans="1:3" ht="18" customHeight="1" x14ac:dyDescent="0.25">
      <c r="A29" s="170" t="s">
        <v>166</v>
      </c>
      <c r="B29" s="168"/>
      <c r="C29" s="171"/>
    </row>
    <row r="30" spans="1:3" ht="18" customHeight="1" x14ac:dyDescent="0.25">
      <c r="A30" s="170" t="s">
        <v>167</v>
      </c>
      <c r="B30" s="168"/>
      <c r="C30" s="172"/>
    </row>
    <row r="31" spans="1:3" ht="31.5" x14ac:dyDescent="0.25">
      <c r="A31" s="173" t="s">
        <v>168</v>
      </c>
      <c r="B31" s="153" t="s">
        <v>169</v>
      </c>
      <c r="C31" s="157">
        <f>C32/C33</f>
        <v>5.5090998524348254E-2</v>
      </c>
    </row>
    <row r="32" spans="1:3" ht="18" customHeight="1" x14ac:dyDescent="0.25">
      <c r="A32" s="174" t="s">
        <v>166</v>
      </c>
      <c r="B32" s="153"/>
      <c r="C32" s="161">
        <v>224</v>
      </c>
    </row>
    <row r="33" spans="1:3" ht="18" customHeight="1" x14ac:dyDescent="0.25">
      <c r="A33" s="174" t="s">
        <v>167</v>
      </c>
      <c r="B33" s="153"/>
      <c r="C33" s="64">
        <v>4066</v>
      </c>
    </row>
    <row r="34" spans="1:3" ht="18" customHeight="1" x14ac:dyDescent="0.25">
      <c r="A34" s="173" t="s">
        <v>170</v>
      </c>
      <c r="B34" s="146" t="s">
        <v>171</v>
      </c>
      <c r="C34" s="157">
        <f>C35/C36</f>
        <v>0.8138883329997999</v>
      </c>
    </row>
    <row r="35" spans="1:3" ht="18" customHeight="1" x14ac:dyDescent="0.25">
      <c r="A35" s="174" t="s">
        <v>172</v>
      </c>
      <c r="B35" s="146"/>
      <c r="C35" s="175">
        <v>4067</v>
      </c>
    </row>
    <row r="36" spans="1:3" ht="18" customHeight="1" x14ac:dyDescent="0.25">
      <c r="A36" s="174" t="s">
        <v>173</v>
      </c>
      <c r="B36" s="146"/>
      <c r="C36" s="175">
        <v>4997</v>
      </c>
    </row>
    <row r="37" spans="1:3" ht="31.5" x14ac:dyDescent="0.25">
      <c r="A37" s="173" t="s">
        <v>174</v>
      </c>
      <c r="B37" s="153" t="s">
        <v>175</v>
      </c>
      <c r="C37" s="157">
        <f>C38/C39</f>
        <v>1</v>
      </c>
    </row>
    <row r="38" spans="1:3" ht="18" customHeight="1" x14ac:dyDescent="0.25">
      <c r="A38" s="174" t="s">
        <v>176</v>
      </c>
      <c r="B38" s="153"/>
      <c r="C38" s="175">
        <v>7</v>
      </c>
    </row>
    <row r="39" spans="1:3" ht="18" customHeight="1" x14ac:dyDescent="0.25">
      <c r="A39" s="174" t="s">
        <v>177</v>
      </c>
      <c r="B39" s="153"/>
      <c r="C39" s="175">
        <v>7</v>
      </c>
    </row>
    <row r="40" spans="1:3" ht="31.5" x14ac:dyDescent="0.25">
      <c r="A40" s="173" t="s">
        <v>178</v>
      </c>
      <c r="B40" s="153" t="s">
        <v>175</v>
      </c>
      <c r="C40" s="157">
        <f>C41/C42</f>
        <v>1</v>
      </c>
    </row>
    <row r="41" spans="1:3" ht="18" customHeight="1" x14ac:dyDescent="0.25">
      <c r="A41" s="174" t="s">
        <v>179</v>
      </c>
      <c r="B41" s="153"/>
      <c r="C41" s="175">
        <v>6</v>
      </c>
    </row>
    <row r="42" spans="1:3" ht="18" customHeight="1" x14ac:dyDescent="0.25">
      <c r="A42" s="174" t="s">
        <v>180</v>
      </c>
      <c r="B42" s="153"/>
      <c r="C42" s="175">
        <v>6</v>
      </c>
    </row>
    <row r="43" spans="1:3" ht="18" customHeight="1" x14ac:dyDescent="0.25">
      <c r="A43" s="176" t="s">
        <v>181</v>
      </c>
      <c r="B43" s="177" t="s">
        <v>182</v>
      </c>
      <c r="C43" s="178">
        <f>C44/C45</f>
        <v>0.98281417830290008</v>
      </c>
    </row>
    <row r="44" spans="1:3" ht="18" customHeight="1" x14ac:dyDescent="0.25">
      <c r="A44" s="174" t="s">
        <v>183</v>
      </c>
      <c r="B44" s="179"/>
      <c r="C44" s="65">
        <v>915</v>
      </c>
    </row>
    <row r="45" spans="1:3" ht="18" customHeight="1" x14ac:dyDescent="0.25">
      <c r="A45" s="174" t="s">
        <v>184</v>
      </c>
      <c r="B45" s="180"/>
      <c r="C45" s="65">
        <v>931</v>
      </c>
    </row>
    <row r="46" spans="1:3" ht="18" customHeight="1" x14ac:dyDescent="0.25">
      <c r="A46" s="176" t="s">
        <v>185</v>
      </c>
      <c r="B46" s="153" t="s">
        <v>186</v>
      </c>
      <c r="C46" s="178">
        <f>C47/C48</f>
        <v>5.2576659054610149E-4</v>
      </c>
    </row>
    <row r="47" spans="1:3" ht="18" customHeight="1" x14ac:dyDescent="0.25">
      <c r="A47" s="174" t="s">
        <v>187</v>
      </c>
      <c r="B47" s="153"/>
      <c r="C47" s="181">
        <v>490.18</v>
      </c>
    </row>
    <row r="48" spans="1:3" ht="18" customHeight="1" x14ac:dyDescent="0.25">
      <c r="A48" s="174" t="s">
        <v>188</v>
      </c>
      <c r="B48" s="153"/>
      <c r="C48" s="181">
        <v>932314.85</v>
      </c>
    </row>
    <row r="49" spans="1:3" ht="18" customHeight="1" x14ac:dyDescent="0.25">
      <c r="A49" s="182" t="s">
        <v>189</v>
      </c>
      <c r="B49" s="177" t="s">
        <v>190</v>
      </c>
      <c r="C49" s="178">
        <f>C50/C51</f>
        <v>1</v>
      </c>
    </row>
    <row r="50" spans="1:3" ht="18" customHeight="1" x14ac:dyDescent="0.25">
      <c r="A50" s="174" t="s">
        <v>191</v>
      </c>
      <c r="B50" s="179"/>
      <c r="C50" s="65">
        <v>31</v>
      </c>
    </row>
    <row r="51" spans="1:3" ht="18" customHeight="1" x14ac:dyDescent="0.25">
      <c r="A51" s="174" t="s">
        <v>192</v>
      </c>
      <c r="B51" s="180"/>
      <c r="C51" s="65">
        <v>31</v>
      </c>
    </row>
    <row r="52" spans="1:3" ht="18" customHeight="1" x14ac:dyDescent="0.25">
      <c r="A52" s="183" t="s">
        <v>193</v>
      </c>
      <c r="B52" s="183"/>
      <c r="C52" s="183"/>
    </row>
    <row r="53" spans="1:3" ht="18" customHeight="1" x14ac:dyDescent="0.25">
      <c r="A53" s="184"/>
      <c r="B53" s="184"/>
      <c r="C53" s="184"/>
    </row>
    <row r="54" spans="1:3" ht="18" customHeight="1" x14ac:dyDescent="0.25">
      <c r="A54" s="173" t="s">
        <v>194</v>
      </c>
      <c r="B54" s="177" t="s">
        <v>195</v>
      </c>
      <c r="C54" s="157">
        <f>C55/C56</f>
        <v>1</v>
      </c>
    </row>
    <row r="55" spans="1:3" ht="18" customHeight="1" x14ac:dyDescent="0.25">
      <c r="A55" s="174" t="s">
        <v>196</v>
      </c>
      <c r="B55" s="179"/>
      <c r="C55" s="175">
        <v>11</v>
      </c>
    </row>
    <row r="56" spans="1:3" ht="18" customHeight="1" x14ac:dyDescent="0.25">
      <c r="A56" s="174" t="s">
        <v>197</v>
      </c>
      <c r="B56" s="180"/>
      <c r="C56" s="175">
        <v>11</v>
      </c>
    </row>
    <row r="57" spans="1:3" ht="18" customHeight="1" x14ac:dyDescent="0.25">
      <c r="A57" s="173" t="s">
        <v>198</v>
      </c>
      <c r="B57" s="177" t="s">
        <v>195</v>
      </c>
      <c r="C57" s="157">
        <f>C58/C59</f>
        <v>1</v>
      </c>
    </row>
    <row r="58" spans="1:3" ht="18" customHeight="1" x14ac:dyDescent="0.25">
      <c r="A58" s="174" t="s">
        <v>199</v>
      </c>
      <c r="B58" s="179"/>
      <c r="C58" s="175">
        <v>37716</v>
      </c>
    </row>
    <row r="59" spans="1:3" ht="18" customHeight="1" x14ac:dyDescent="0.25">
      <c r="A59" s="174" t="s">
        <v>200</v>
      </c>
      <c r="B59" s="180"/>
      <c r="C59" s="175">
        <v>37716</v>
      </c>
    </row>
    <row r="60" spans="1:3" ht="31.5" x14ac:dyDescent="0.25">
      <c r="A60" s="173" t="s">
        <v>201</v>
      </c>
      <c r="B60" s="177" t="s">
        <v>195</v>
      </c>
      <c r="C60" s="157">
        <f>C61/C62</f>
        <v>1</v>
      </c>
    </row>
    <row r="61" spans="1:3" ht="18" customHeight="1" x14ac:dyDescent="0.25">
      <c r="A61" s="174" t="s">
        <v>202</v>
      </c>
      <c r="B61" s="179"/>
      <c r="C61" s="175">
        <v>28</v>
      </c>
    </row>
    <row r="62" spans="1:3" ht="18" customHeight="1" x14ac:dyDescent="0.25">
      <c r="A62" s="174" t="s">
        <v>203</v>
      </c>
      <c r="B62" s="180"/>
      <c r="C62" s="175">
        <v>28</v>
      </c>
    </row>
    <row r="64" spans="1:3" x14ac:dyDescent="0.25">
      <c r="A64" s="185">
        <f ca="1">TODAY()</f>
        <v>45877</v>
      </c>
    </row>
  </sheetData>
  <mergeCells count="24">
    <mergeCell ref="B49:B51"/>
    <mergeCell ref="A52:C53"/>
    <mergeCell ref="B54:B56"/>
    <mergeCell ref="B57:B59"/>
    <mergeCell ref="B60:B62"/>
    <mergeCell ref="B31:B33"/>
    <mergeCell ref="B34:B36"/>
    <mergeCell ref="B37:B39"/>
    <mergeCell ref="B40:B42"/>
    <mergeCell ref="B43:B45"/>
    <mergeCell ref="B46:B48"/>
    <mergeCell ref="B15:B17"/>
    <mergeCell ref="B18:B20"/>
    <mergeCell ref="B21:B23"/>
    <mergeCell ref="A24:C24"/>
    <mergeCell ref="B25:B27"/>
    <mergeCell ref="B28:B30"/>
    <mergeCell ref="C28:C30"/>
    <mergeCell ref="A1:C1"/>
    <mergeCell ref="A2:C2"/>
    <mergeCell ref="A3:C3"/>
    <mergeCell ref="B5:B7"/>
    <mergeCell ref="B8:B10"/>
    <mergeCell ref="B11:B14"/>
  </mergeCells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Prod</vt:lpstr>
      <vt:lpstr>Desemp</vt:lpstr>
      <vt:lpstr>Prod!Area_de_impressao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Crer17</cp:lastModifiedBy>
  <cp:lastPrinted>2025-08-08T11:47:22Z</cp:lastPrinted>
  <dcterms:created xsi:type="dcterms:W3CDTF">2025-01-22T14:03:06Z</dcterms:created>
  <dcterms:modified xsi:type="dcterms:W3CDTF">2025-08-08T13:11:10Z</dcterms:modified>
</cp:coreProperties>
</file>