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F - Diretoria Administrativa e Financeira\GEPLORC - Gerência de Planejamento, Orç. e Custo\SUPLAN\SEPLAN\014 Prestação de Contas - SES\12° Jan a Jun 2025\06-Junho 2025\Mensal\"/>
    </mc:Choice>
  </mc:AlternateContent>
  <xr:revisionPtr revIDLastSave="0" documentId="8_{C6FE7245-2C8C-4BE9-A76D-F3E39C6AB0BC}" xr6:coauthVersionLast="47" xr6:coauthVersionMax="47" xr10:uidLastSave="{00000000-0000-0000-0000-000000000000}"/>
  <bookViews>
    <workbookView xWindow="-120" yWindow="-120" windowWidth="21840" windowHeight="13020" xr2:uid="{D072F12A-0365-4FAA-9AC9-6070CEB06C6A}"/>
  </bookViews>
  <sheets>
    <sheet name="ind. produção" sheetId="1" r:id="rId1"/>
    <sheet name="Indicadores Desempenho" sheetId="3" r:id="rId2"/>
  </sheets>
  <definedNames>
    <definedName name="_xlnm.Print_Area" localSheetId="0">'ind. produção'!$A$1:$E$166</definedName>
    <definedName name="_xlnm.Print_Area" localSheetId="1">'Indicadores Desempenho'!$A$1:$C$64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3" l="1"/>
  <c r="C60" i="3"/>
  <c r="C57" i="3"/>
  <c r="C54" i="3"/>
  <c r="C49" i="3"/>
  <c r="C46" i="3"/>
  <c r="C43" i="3"/>
  <c r="C40" i="3"/>
  <c r="C37" i="3"/>
  <c r="C34" i="3"/>
  <c r="C31" i="3"/>
  <c r="C25" i="3"/>
  <c r="C21" i="3"/>
  <c r="C18" i="3"/>
  <c r="C15" i="3"/>
  <c r="C12" i="3"/>
  <c r="C11" i="3"/>
  <c r="C8" i="3"/>
  <c r="C5" i="3"/>
  <c r="C66" i="1" l="1"/>
  <c r="C46" i="1"/>
  <c r="C7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32" i="1"/>
  <c r="G150" i="1"/>
  <c r="E103" i="1"/>
  <c r="E104" i="1"/>
  <c r="E105" i="1"/>
  <c r="E106" i="1"/>
  <c r="E107" i="1"/>
  <c r="E108" i="1"/>
  <c r="E109" i="1"/>
  <c r="E110" i="1"/>
  <c r="E111" i="1"/>
  <c r="E112" i="1"/>
  <c r="E113" i="1"/>
  <c r="E102" i="1"/>
  <c r="C129" i="1" l="1"/>
  <c r="B129" i="1"/>
  <c r="C164" i="1" l="1"/>
  <c r="C162" i="1"/>
  <c r="C52" i="1"/>
  <c r="B150" i="1" l="1"/>
  <c r="C165" i="1"/>
  <c r="D114" i="1"/>
  <c r="C114" i="1"/>
  <c r="C166" i="1" s="1"/>
  <c r="C163" i="1"/>
  <c r="B86" i="1"/>
  <c r="C161" i="1"/>
  <c r="C26" i="1"/>
  <c r="C160" i="1" s="1"/>
  <c r="B26" i="1"/>
  <c r="C8" i="1"/>
  <c r="C158" i="1" s="1"/>
  <c r="B8" i="1"/>
  <c r="C14" i="1"/>
  <c r="C159" i="1" s="1"/>
  <c r="B14" i="1"/>
  <c r="B66" i="1"/>
  <c r="B52" i="1"/>
  <c r="C86" i="1" l="1"/>
  <c r="E114" i="1" l="1"/>
</calcChain>
</file>

<file path=xl/sharedStrings.xml><?xml version="1.0" encoding="utf-8"?>
<sst xmlns="http://schemas.openxmlformats.org/spreadsheetml/2006/main" count="268" uniqueCount="207">
  <si>
    <t>CENTRO ESTADUAL DE REABILITAÇÃO E READAPTAÇÃO DR. HENRIQUE SANTILLO – CRER</t>
  </si>
  <si>
    <t>Produção Assistencial ANO: 2025</t>
  </si>
  <si>
    <t>Internação</t>
  </si>
  <si>
    <t>Meta Mensal</t>
  </si>
  <si>
    <t>Clínica Cirúrgica</t>
  </si>
  <si>
    <t>Clínica Médica</t>
  </si>
  <si>
    <t>Reabilitação</t>
  </si>
  <si>
    <t>Total</t>
  </si>
  <si>
    <t xml:space="preserve">Meta Mensal </t>
  </si>
  <si>
    <t>Cirurgias Eletivas</t>
  </si>
  <si>
    <t xml:space="preserve">Cirurgias eletivas de alto giro </t>
  </si>
  <si>
    <t>Cirurgias eletivas de média ou alta complexidade (sem alto custo)</t>
  </si>
  <si>
    <t>Cirurgias eletivas de alta complexidade e alto custo (com ou sem OPME)</t>
  </si>
  <si>
    <t>Total de cirurgias</t>
  </si>
  <si>
    <t>Atendimento Ambulatorial</t>
  </si>
  <si>
    <t>Consulta médica na Atenção Especializada</t>
  </si>
  <si>
    <t>Consulta multiprofissional na Atenção Especializada</t>
  </si>
  <si>
    <t>Consulta Multiprofissional- aconselhamento genético</t>
  </si>
  <si>
    <t>Atendimento Odontológico  PNE - Consulta</t>
  </si>
  <si>
    <t>Atendimento odontológico PNE - Procedimentos</t>
  </si>
  <si>
    <t>Atendimento Médico Especializado Ambulatorial  Detalhado</t>
  </si>
  <si>
    <t>Anestesiologia</t>
  </si>
  <si>
    <t>Cardiologia</t>
  </si>
  <si>
    <t>Cirurgia Geral</t>
  </si>
  <si>
    <t>Cirurgia Plástica</t>
  </si>
  <si>
    <t>Cirurgia Torácica</t>
  </si>
  <si>
    <t>Cirurgia Vascular</t>
  </si>
  <si>
    <t>Endocrinologia</t>
  </si>
  <si>
    <t>Fisiatria</t>
  </si>
  <si>
    <t>Geneticista</t>
  </si>
  <si>
    <t>Geriatria</t>
  </si>
  <si>
    <t>Infectologia</t>
  </si>
  <si>
    <t>Neurologia</t>
  </si>
  <si>
    <t>Neuropediatria</t>
  </si>
  <si>
    <t>Nutrologia</t>
  </si>
  <si>
    <t>Oftalmologia</t>
  </si>
  <si>
    <t>Ortopedia/Tumor ósseo</t>
  </si>
  <si>
    <t>Ortopedia e Traumatologia</t>
  </si>
  <si>
    <t>Otorrinolaringologia</t>
  </si>
  <si>
    <t>Pneumologia</t>
  </si>
  <si>
    <t>Urologia</t>
  </si>
  <si>
    <t>Vascular</t>
  </si>
  <si>
    <t>Atendimento Multiprofissional Ambulatorial  Detalhado</t>
  </si>
  <si>
    <t>Assistência Social</t>
  </si>
  <si>
    <t>Educação Física</t>
  </si>
  <si>
    <t>Enfermagem</t>
  </si>
  <si>
    <t>Fisioterapia</t>
  </si>
  <si>
    <t>Fonoaudiologia</t>
  </si>
  <si>
    <t>Musicoterapia</t>
  </si>
  <si>
    <t>Nutrição</t>
  </si>
  <si>
    <t>Odontologia não PNE</t>
  </si>
  <si>
    <t>Psicologia</t>
  </si>
  <si>
    <t>Terapia Ocupacional</t>
  </si>
  <si>
    <t>Serviço de Atenção Domiciliar</t>
  </si>
  <si>
    <t>Atendimentos do Serviço de Atenção Domiciliar</t>
  </si>
  <si>
    <t>Terapias Especializadas</t>
  </si>
  <si>
    <t>Sessões Especializadas</t>
  </si>
  <si>
    <t>Terapias Especializadas - Detalhadas</t>
  </si>
  <si>
    <t>Fonoterapia</t>
  </si>
  <si>
    <t>Oicina Ortopédica</t>
  </si>
  <si>
    <t>Próteses Auditivas</t>
  </si>
  <si>
    <t>Oficina Ortopédica - Detalhada</t>
  </si>
  <si>
    <t>Adequações Cadeira de Rodas</t>
  </si>
  <si>
    <t>Calçados Neuropáticos</t>
  </si>
  <si>
    <t>Fabricação Oficina Itinerante</t>
  </si>
  <si>
    <t>Fabricações Calçados</t>
  </si>
  <si>
    <t>Fabricações Coletes</t>
  </si>
  <si>
    <t>Fabricações Próteses</t>
  </si>
  <si>
    <t>Fabricações Órteses</t>
  </si>
  <si>
    <t>Fabricações Órteses Longas</t>
  </si>
  <si>
    <t>Fabricações Órteses Membros Superiores</t>
  </si>
  <si>
    <t>Meios Auxiliares e Locomoção</t>
  </si>
  <si>
    <t>regul.</t>
  </si>
  <si>
    <t>amb.</t>
  </si>
  <si>
    <t>total</t>
  </si>
  <si>
    <t>SEM META</t>
  </si>
  <si>
    <t>Bera (Brainstem Evoked Response Audimetry)</t>
  </si>
  <si>
    <t>Eletrocardiograma</t>
  </si>
  <si>
    <t>Eletroencefalograma</t>
  </si>
  <si>
    <t>Eletroneuromiografia</t>
  </si>
  <si>
    <t>Espirometria</t>
  </si>
  <si>
    <t>Radiologia</t>
  </si>
  <si>
    <t>Ressonância Nuclear Magnética</t>
  </si>
  <si>
    <t>Tomografia Computadorizada</t>
  </si>
  <si>
    <t>Videolaringoscopia</t>
  </si>
  <si>
    <t>Análises Clínicas</t>
  </si>
  <si>
    <t xml:space="preserve">Anatomia Patológica </t>
  </si>
  <si>
    <t>Audiometria</t>
  </si>
  <si>
    <t>Citogenética</t>
  </si>
  <si>
    <t>Doppler (MMII, MMSS, carótida e transcraniano)</t>
  </si>
  <si>
    <t xml:space="preserve">Ecocardiograma          </t>
  </si>
  <si>
    <t xml:space="preserve">Eletrocardiograma    </t>
  </si>
  <si>
    <t>Laboratório de Marcha</t>
  </si>
  <si>
    <t xml:space="preserve">Radiografia </t>
  </si>
  <si>
    <t xml:space="preserve">Ultrassonografia         </t>
  </si>
  <si>
    <t>Urodinâmica</t>
  </si>
  <si>
    <t>Demais Cirurgias</t>
  </si>
  <si>
    <t>Internação (Saídas Hospitalares)</t>
  </si>
  <si>
    <t>Atividade Ambulatorial</t>
  </si>
  <si>
    <t>Serviço de Atenção Domiciliar -SAD</t>
  </si>
  <si>
    <t>Oficina Ortopédica</t>
  </si>
  <si>
    <t>Prótese Auditivas</t>
  </si>
  <si>
    <t>*NTMC</t>
  </si>
  <si>
    <t>Itinerante</t>
  </si>
  <si>
    <t>SADT Interno</t>
  </si>
  <si>
    <t>Outros Serviços</t>
  </si>
  <si>
    <t>Linhas De Contratações</t>
  </si>
  <si>
    <t>Atendimento bucomaxilo - Consulta pré cirúgica - Outras</t>
  </si>
  <si>
    <t>Atendimento bucomaxilo - Consulta pré cirúgica de 1º Vez</t>
  </si>
  <si>
    <t>Atendimento bucomaxilo - Procedimentos Cirúgicos - Ortgnática</t>
  </si>
  <si>
    <t>Atendimento bucomaxilo - Procedimentos Cirúgicos- Outros</t>
  </si>
  <si>
    <t>Terapias Especializadas - Demais especialidades</t>
  </si>
  <si>
    <t>Acupuntura</t>
  </si>
  <si>
    <t>SADT Externo (Ofertados) - Regulação</t>
  </si>
  <si>
    <t>SADT Externo (Realizados) - Regulação</t>
  </si>
  <si>
    <t>Clínica Geral</t>
  </si>
  <si>
    <t xml:space="preserve">Fixa </t>
  </si>
  <si>
    <t>Interno. CRER</t>
  </si>
  <si>
    <t>Amb. CRER</t>
  </si>
  <si>
    <t>Ecocardiograma (transesofágico, de stress, transtorácico)</t>
  </si>
  <si>
    <t>Laboratório de Análises Clínica</t>
  </si>
  <si>
    <t xml:space="preserve">Bera (Brainstem Evoked Response Audimetry) </t>
  </si>
  <si>
    <t xml:space="preserve">Doppler (MMII, MMSS, carótida e transcraniano) </t>
  </si>
  <si>
    <t>Ecocardiograma (transesofagico, de stress, transtorácico)</t>
  </si>
  <si>
    <t>Laboratório Analises Clinicas</t>
  </si>
  <si>
    <t>-</t>
  </si>
  <si>
    <t>SADT Externo (Realizados)</t>
  </si>
  <si>
    <t xml:space="preserve">Arteterapia </t>
  </si>
  <si>
    <t>SADT Externo  (Ofertados)</t>
  </si>
  <si>
    <t>Junho</t>
  </si>
  <si>
    <t>CENTRO ESTADUAL DE REABILITAÇÃO E READAPTAÇÃO DR. HENRIQUE SANTILLO - CRER</t>
  </si>
  <si>
    <t>INDICADORES DE DESEMPENHO - JUNHO DE 2025</t>
  </si>
  <si>
    <t>META/MENSAL</t>
  </si>
  <si>
    <t>JUNHO</t>
  </si>
  <si>
    <t>1. Taxa de Ocupação Hospitalar</t>
  </si>
  <si>
    <t>≥ 85%</t>
  </si>
  <si>
    <t>E-SINA</t>
  </si>
  <si>
    <t>Total de Pacientes-dia no período</t>
  </si>
  <si>
    <t>Total de leitos operacionais-dia do período</t>
  </si>
  <si>
    <t>2. Tempo Médio de Permanência Hospitalar (dias)</t>
  </si>
  <si>
    <t>≤ 5 dias</t>
  </si>
  <si>
    <t>E-SINA, porém no gráfico está 4,29</t>
  </si>
  <si>
    <t>Total de saídas no período</t>
  </si>
  <si>
    <t>3. Índice de Intervalo de Substituição de Leito (horas)</t>
  </si>
  <si>
    <t>&lt; 24</t>
  </si>
  <si>
    <t>E-SINA, porém no gráfico está 23,32</t>
  </si>
  <si>
    <t>Índice de Intervalo de Substituição de Leito (dias)</t>
  </si>
  <si>
    <t>Taxa de Ocupação Hospitalar</t>
  </si>
  <si>
    <t>Média de Permanência Hospitalar</t>
  </si>
  <si>
    <t>4. Taxa de Readmissão Hospitalar (29 dias)</t>
  </si>
  <si>
    <t>≤ 20%</t>
  </si>
  <si>
    <t>Nº de pacientes readmitidos entre 0 e 29 dias da última alta hospitalar</t>
  </si>
  <si>
    <t>Nº total de internações hospitalares</t>
  </si>
  <si>
    <t>5. Taxa de Readmissão em UTI (48 horas)</t>
  </si>
  <si>
    <t>&lt; 5%</t>
  </si>
  <si>
    <t>Nº de retornos em até 48 horas</t>
  </si>
  <si>
    <t>Nº de saídas da UTI, por alta</t>
  </si>
  <si>
    <t>6. Percentual de Ocorrência de Glosas no SIH - DATASUS</t>
  </si>
  <si>
    <t>≤ 7%</t>
  </si>
  <si>
    <t>Total de procedimentos rejeitados no SIH</t>
  </si>
  <si>
    <t>Total de procedimentos apresentados no SIH</t>
  </si>
  <si>
    <t xml:space="preserve">Nota Explicativa: Os dados referente ao indicador supracitado (nº. 6) se refere a competência de maio/2025. Informamos que não é possível a apresentação dos dados referente a competência de junho/2025 devido ao fluxo de faturamento e apresentação das contas à Regulação Estadual. </t>
  </si>
  <si>
    <t>7. Percentual de Suspensão de Cirurgias Eletivas por Condições Operacionais</t>
  </si>
  <si>
    <t>≤ 5%</t>
  </si>
  <si>
    <t>Nº de cirurgias programadas suspensas</t>
  </si>
  <si>
    <t>Nº de cirurgias programadas (mapa cirúrgico)</t>
  </si>
  <si>
    <t>8. Percentual de cirurgias eletivas realizadas com TMAT (Tempo máximo aceitável para tratamento) expirado (↓) para o primeiro ano</t>
  </si>
  <si>
    <t>&lt; 25%</t>
  </si>
  <si>
    <t>Não se aplica</t>
  </si>
  <si>
    <t xml:space="preserve">Número de cirurgias realizadas com TMAT expirado </t>
  </si>
  <si>
    <t>Número de cirurgias eletivas em lista de espera e encaminhado para unidade</t>
  </si>
  <si>
    <t>9. Percentual de cirurgias eletivas realizadas com TMAT (Tempo máximo aceitável para tratamento) expirado (↓) para o segundo ano</t>
  </si>
  <si>
    <t>&lt; 10%</t>
  </si>
  <si>
    <t xml:space="preserve">10. Percentual de Exames de Imagem com resultado liberado em até 72 horas </t>
  </si>
  <si>
    <t>≥ 70%</t>
  </si>
  <si>
    <t>Nº de exames de imagem entregues em até 72h</t>
  </si>
  <si>
    <t>Total de exames de imagem realizados no período mutiplicado</t>
  </si>
  <si>
    <t>11. Percentual de Casos de Doenças/Agravos/Eventos de Notificação Compulsório Imediata (DAEI) Digitadas Oportunamente - até 7 dias</t>
  </si>
  <si>
    <t>≥ 80%</t>
  </si>
  <si>
    <t>Nº de casos de DAEI digitadas em tempo oportuno - até 7 dias</t>
  </si>
  <si>
    <t>Total de atendimentos realizados mensalmente</t>
  </si>
  <si>
    <t>12. Percentual de Casos de Doenças/Agravos/Eventos de Notificação Compulsório Imediata (DAEI) investigados oportunamente - até 48 horas da data da notificação</t>
  </si>
  <si>
    <t>Nº de casos de DAEI investigadas em tempo oportuno - até 48 horas da data da notificação</t>
  </si>
  <si>
    <t xml:space="preserve">Nº de casos de DAEI notificadas (no período/mês) </t>
  </si>
  <si>
    <t>13. Taxa de acurácia do estoque</t>
  </si>
  <si>
    <t>≥ 95%</t>
  </si>
  <si>
    <t>Número total de itens contados em conformidade</t>
  </si>
  <si>
    <t xml:space="preserve"> Número total de itens padronizados cadastrados no sistema</t>
  </si>
  <si>
    <t>14. Taxa de perda financeira por vencimento de medicamentos</t>
  </si>
  <si>
    <t>≤ 2%</t>
  </si>
  <si>
    <t>Valor financeiro da perda de medicamentos padronizados por validade expirada (R$)</t>
  </si>
  <si>
    <t>valor financeiro de medicamentos inventariado no período (R$)</t>
  </si>
  <si>
    <t xml:space="preserve">15. Taxa de aceitabilidade das intervenções farmacêuticas </t>
  </si>
  <si>
    <t>≥ 90%</t>
  </si>
  <si>
    <t>Número de intervenções aceitas</t>
  </si>
  <si>
    <t>Número absoluto de intervenções registradas</t>
  </si>
  <si>
    <t>Indicadores de acompanhamento - Serviço de Farmácia:</t>
  </si>
  <si>
    <t>Taxa de disponibilidade do farmacêutico 24 horas</t>
  </si>
  <si>
    <t>≥ 100%</t>
  </si>
  <si>
    <t>Número de farmacêuticos atuantes com cobertura 24h</t>
  </si>
  <si>
    <t>Número de farmacêuticos disponíveis na escala</t>
  </si>
  <si>
    <t>Taxa de prescrições analisadas pelo farmacêutico</t>
  </si>
  <si>
    <t>Número de prescrições analisadas pelo farmacêutico</t>
  </si>
  <si>
    <t>Número de prescrições médicas registradas no período</t>
  </si>
  <si>
    <t>Taxa de notificações de eventos adversos envolvendo medicamentos tratados pelo serviço de farmácia</t>
  </si>
  <si>
    <t xml:space="preserve">Número de eventos adversos analisados pelos farmacêuticos </t>
  </si>
  <si>
    <t>Número de eventos adversos relacionados a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</si>
</sst>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;\-#,##0.00\ ;\-#\ ;@\ "/>
    <numFmt numFmtId="165" formatCode="0.0%"/>
    <numFmt numFmtId="166" formatCode="#,##0.0"/>
    <numFmt numFmtId="167" formatCode="0.000"/>
    <numFmt numFmtId="168" formatCode="0.0"/>
  </numFmts>
  <fonts count="28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1"/>
    </font>
    <font>
      <sz val="12"/>
      <color rgb="FF333333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color rgb="FF333333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b/>
      <sz val="12"/>
      <color rgb="FFC9211E"/>
      <name val="Arial"/>
      <family val="2"/>
    </font>
    <font>
      <sz val="12"/>
      <name val="Arial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2"/>
      <color theme="0"/>
      <name val="Arial"/>
      <family val="2"/>
      <charset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charset val="1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i/>
      <sz val="12"/>
      <color rgb="FF000000"/>
      <name val="Arial"/>
      <family val="2"/>
    </font>
    <font>
      <b/>
      <i/>
      <sz val="14"/>
      <color rgb="FFFF0000"/>
      <name val="Calibri"/>
      <family val="2"/>
    </font>
    <font>
      <i/>
      <sz val="12"/>
      <name val="Arial"/>
      <family val="2"/>
    </font>
    <font>
      <b/>
      <sz val="11"/>
      <color rgb="FF000000"/>
      <name val="Calibri"/>
      <family val="2"/>
    </font>
    <font>
      <sz val="9"/>
      <name val="Arial"/>
      <family val="2"/>
    </font>
    <font>
      <i/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DDDDDD"/>
      </patternFill>
    </fill>
    <fill>
      <patternFill patternType="solid">
        <fgColor rgb="FFE7E6E6"/>
        <bgColor rgb="FFEEECE1"/>
      </patternFill>
    </fill>
    <fill>
      <patternFill patternType="solid">
        <fgColor theme="4"/>
        <bgColor rgb="FF92D05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rgb="FFE2F0D9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rgb="FFAFD09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2" fillId="0" borderId="0" applyBorder="0" applyProtection="0"/>
    <xf numFmtId="164" fontId="13" fillId="0" borderId="0" applyBorder="0" applyProtection="0"/>
    <xf numFmtId="9" fontId="13" fillId="0" borderId="0" applyBorder="0" applyProtection="0"/>
    <xf numFmtId="9" fontId="16" fillId="0" borderId="0" applyFont="0" applyFill="0" applyBorder="0" applyAlignment="0" applyProtection="0"/>
    <xf numFmtId="0" fontId="18" fillId="0" borderId="0"/>
    <xf numFmtId="9" fontId="2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3" fontId="3" fillId="4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4" borderId="0" xfId="0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8" fillId="4" borderId="0" xfId="0" applyNumberFormat="1" applyFont="1" applyFill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3" fontId="8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  <xf numFmtId="0" fontId="5" fillId="8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3" fontId="8" fillId="10" borderId="0" xfId="0" applyNumberFormat="1" applyFont="1" applyFill="1" applyAlignment="1">
      <alignment horizontal="center" vertical="center" wrapText="1"/>
    </xf>
    <xf numFmtId="3" fontId="5" fillId="10" borderId="0" xfId="0" applyNumberFormat="1" applyFont="1" applyFill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3" fontId="5" fillId="9" borderId="0" xfId="0" applyNumberFormat="1" applyFont="1" applyFill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8" fillId="9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3" fontId="5" fillId="9" borderId="2" xfId="0" applyNumberFormat="1" applyFont="1" applyFill="1" applyBorder="1" applyAlignment="1">
      <alignment horizontal="center" vertical="center"/>
    </xf>
    <xf numFmtId="3" fontId="8" fillId="0" borderId="7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3" fontId="15" fillId="1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" fontId="8" fillId="10" borderId="2" xfId="0" applyNumberFormat="1" applyFont="1" applyFill="1" applyBorder="1" applyAlignment="1">
      <alignment horizontal="center" vertical="center"/>
    </xf>
    <xf numFmtId="10" fontId="5" fillId="0" borderId="0" xfId="4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3" fontId="15" fillId="4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 wrapText="1"/>
    </xf>
    <xf numFmtId="10" fontId="5" fillId="10" borderId="0" xfId="4" applyNumberFormat="1" applyFont="1" applyFill="1" applyAlignment="1">
      <alignment horizontal="center" vertical="center" wrapText="1"/>
    </xf>
    <xf numFmtId="10" fontId="8" fillId="9" borderId="0" xfId="4" applyNumberFormat="1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11" fillId="4" borderId="7" xfId="0" applyNumberFormat="1" applyFont="1" applyFill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center" vertical="center" wrapText="1"/>
    </xf>
    <xf numFmtId="3" fontId="11" fillId="4" borderId="6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5" applyAlignment="1">
      <alignment horizontal="center"/>
    </xf>
    <xf numFmtId="0" fontId="18" fillId="0" borderId="0" xfId="5"/>
    <xf numFmtId="0" fontId="19" fillId="12" borderId="13" xfId="5" applyFont="1" applyFill="1" applyBorder="1" applyAlignment="1">
      <alignment horizontal="center" vertical="center" wrapText="1"/>
    </xf>
    <xf numFmtId="0" fontId="19" fillId="12" borderId="14" xfId="5" applyFont="1" applyFill="1" applyBorder="1" applyAlignment="1">
      <alignment horizontal="center" vertical="center" wrapText="1"/>
    </xf>
    <xf numFmtId="0" fontId="19" fillId="12" borderId="15" xfId="5" applyFont="1" applyFill="1" applyBorder="1" applyAlignment="1">
      <alignment horizontal="center" vertical="center" wrapText="1"/>
    </xf>
    <xf numFmtId="0" fontId="19" fillId="13" borderId="13" xfId="5" applyFont="1" applyFill="1" applyBorder="1" applyAlignment="1">
      <alignment horizontal="center" vertical="center" wrapText="1"/>
    </xf>
    <xf numFmtId="0" fontId="19" fillId="13" borderId="14" xfId="5" applyFont="1" applyFill="1" applyBorder="1" applyAlignment="1">
      <alignment horizontal="center" vertical="center" wrapText="1"/>
    </xf>
    <xf numFmtId="0" fontId="19" fillId="13" borderId="15" xfId="5" applyFont="1" applyFill="1" applyBorder="1" applyAlignment="1">
      <alignment horizontal="center" vertical="center" wrapText="1"/>
    </xf>
    <xf numFmtId="0" fontId="5" fillId="0" borderId="6" xfId="5" applyFont="1" applyBorder="1" applyAlignment="1">
      <alignment vertical="center"/>
    </xf>
    <xf numFmtId="0" fontId="5" fillId="14" borderId="6" xfId="5" applyFont="1" applyFill="1" applyBorder="1" applyAlignment="1">
      <alignment horizontal="center" vertical="center" wrapText="1"/>
    </xf>
    <xf numFmtId="49" fontId="5" fillId="15" borderId="6" xfId="5" applyNumberFormat="1" applyFont="1" applyFill="1" applyBorder="1" applyAlignment="1">
      <alignment horizontal="center" vertical="center"/>
    </xf>
    <xf numFmtId="0" fontId="5" fillId="14" borderId="5" xfId="5" applyFont="1" applyFill="1" applyBorder="1" applyAlignment="1">
      <alignment vertical="center"/>
    </xf>
    <xf numFmtId="165" fontId="5" fillId="14" borderId="2" xfId="5" applyNumberFormat="1" applyFont="1" applyFill="1" applyBorder="1" applyAlignment="1">
      <alignment horizontal="center" vertical="center"/>
    </xf>
    <xf numFmtId="10" fontId="20" fillId="15" borderId="2" xfId="5" applyNumberFormat="1" applyFont="1" applyFill="1" applyBorder="1" applyAlignment="1">
      <alignment horizontal="center" vertical="center"/>
    </xf>
    <xf numFmtId="0" fontId="21" fillId="0" borderId="0" xfId="5" applyFont="1"/>
    <xf numFmtId="0" fontId="22" fillId="0" borderId="2" xfId="5" applyFont="1" applyBorder="1" applyAlignment="1">
      <alignment horizontal="right" vertical="center"/>
    </xf>
    <xf numFmtId="3" fontId="8" fillId="0" borderId="2" xfId="5" applyNumberFormat="1" applyFont="1" applyBorder="1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18" fillId="15" borderId="0" xfId="5" applyFill="1"/>
    <xf numFmtId="0" fontId="6" fillId="14" borderId="2" xfId="5" applyFont="1" applyFill="1" applyBorder="1" applyAlignment="1">
      <alignment vertical="center"/>
    </xf>
    <xf numFmtId="166" fontId="6" fillId="14" borderId="2" xfId="5" applyNumberFormat="1" applyFont="1" applyFill="1" applyBorder="1" applyAlignment="1">
      <alignment horizontal="center" vertical="center"/>
    </xf>
    <xf numFmtId="2" fontId="5" fillId="15" borderId="2" xfId="5" applyNumberFormat="1" applyFont="1" applyFill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5" fillId="14" borderId="2" xfId="5" applyFont="1" applyFill="1" applyBorder="1" applyAlignment="1">
      <alignment vertical="center"/>
    </xf>
    <xf numFmtId="166" fontId="5" fillId="14" borderId="2" xfId="5" applyNumberFormat="1" applyFont="1" applyFill="1" applyBorder="1" applyAlignment="1">
      <alignment horizontal="center" vertical="center"/>
    </xf>
    <xf numFmtId="2" fontId="5" fillId="15" borderId="2" xfId="6" applyNumberFormat="1" applyFont="1" applyFill="1" applyBorder="1" applyAlignment="1">
      <alignment horizontal="center" vertical="center"/>
    </xf>
    <xf numFmtId="167" fontId="8" fillId="0" borderId="2" xfId="5" applyNumberFormat="1" applyFont="1" applyBorder="1" applyAlignment="1">
      <alignment horizontal="center" vertical="center"/>
    </xf>
    <xf numFmtId="168" fontId="18" fillId="0" borderId="0" xfId="5" applyNumberFormat="1"/>
    <xf numFmtId="2" fontId="8" fillId="0" borderId="2" xfId="5" applyNumberFormat="1" applyFont="1" applyBorder="1" applyAlignment="1">
      <alignment horizontal="center" vertical="center"/>
    </xf>
    <xf numFmtId="10" fontId="5" fillId="15" borderId="2" xfId="5" applyNumberFormat="1" applyFont="1" applyFill="1" applyBorder="1" applyAlignment="1">
      <alignment horizontal="center" vertical="center"/>
    </xf>
    <xf numFmtId="0" fontId="24" fillId="0" borderId="2" xfId="5" applyFont="1" applyBorder="1" applyAlignment="1">
      <alignment horizontal="right" vertical="center" wrapText="1"/>
    </xf>
    <xf numFmtId="1" fontId="8" fillId="0" borderId="2" xfId="5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right" vertical="center"/>
    </xf>
    <xf numFmtId="0" fontId="6" fillId="14" borderId="2" xfId="5" applyFont="1" applyFill="1" applyBorder="1" applyAlignment="1">
      <alignment horizontal="left" vertical="center" wrapText="1"/>
    </xf>
    <xf numFmtId="0" fontId="8" fillId="9" borderId="2" xfId="5" applyFont="1" applyFill="1" applyBorder="1" applyAlignment="1">
      <alignment horizontal="center" vertical="center"/>
    </xf>
    <xf numFmtId="0" fontId="24" fillId="0" borderId="7" xfId="5" applyFont="1" applyBorder="1" applyAlignment="1">
      <alignment horizontal="right" vertical="center"/>
    </xf>
    <xf numFmtId="166" fontId="6" fillId="14" borderId="7" xfId="5" applyNumberFormat="1" applyFont="1" applyFill="1" applyBorder="1" applyAlignment="1">
      <alignment horizontal="center" vertical="center"/>
    </xf>
    <xf numFmtId="0" fontId="11" fillId="9" borderId="7" xfId="5" applyFont="1" applyFill="1" applyBorder="1" applyAlignment="1">
      <alignment horizontal="center" vertical="center"/>
    </xf>
    <xf numFmtId="49" fontId="6" fillId="14" borderId="2" xfId="5" applyNumberFormat="1" applyFont="1" applyFill="1" applyBorder="1" applyAlignment="1">
      <alignment horizontal="center" vertical="center"/>
    </xf>
    <xf numFmtId="0" fontId="25" fillId="0" borderId="0" xfId="5" applyFont="1"/>
    <xf numFmtId="0" fontId="26" fillId="0" borderId="3" xfId="5" applyFont="1" applyBorder="1" applyAlignment="1">
      <alignment horizontal="justify" vertical="justify" wrapText="1"/>
    </xf>
    <xf numFmtId="0" fontId="26" fillId="0" borderId="4" xfId="5" applyFont="1" applyBorder="1" applyAlignment="1">
      <alignment horizontal="justify" vertical="justify" wrapText="1"/>
    </xf>
    <xf numFmtId="0" fontId="26" fillId="0" borderId="10" xfId="5" applyFont="1" applyBorder="1" applyAlignment="1">
      <alignment horizontal="justify" vertical="justify" wrapText="1"/>
    </xf>
    <xf numFmtId="0" fontId="11" fillId="0" borderId="2" xfId="5" applyFont="1" applyBorder="1" applyAlignment="1">
      <alignment horizontal="right" vertical="center" wrapText="1"/>
    </xf>
    <xf numFmtId="0" fontId="20" fillId="14" borderId="2" xfId="5" applyFont="1" applyFill="1" applyBorder="1" applyAlignment="1">
      <alignment vertical="center" wrapText="1"/>
    </xf>
    <xf numFmtId="166" fontId="20" fillId="14" borderId="2" xfId="5" applyNumberFormat="1" applyFont="1" applyFill="1" applyBorder="1" applyAlignment="1">
      <alignment horizontal="center" vertical="center"/>
    </xf>
    <xf numFmtId="10" fontId="5" fillId="9" borderId="7" xfId="5" applyNumberFormat="1" applyFont="1" applyFill="1" applyBorder="1" applyAlignment="1">
      <alignment horizontal="center" vertical="center"/>
    </xf>
    <xf numFmtId="0" fontId="17" fillId="0" borderId="0" xfId="5" applyFont="1"/>
    <xf numFmtId="0" fontId="27" fillId="9" borderId="2" xfId="5" applyFont="1" applyFill="1" applyBorder="1" applyAlignment="1">
      <alignment horizontal="right" vertical="center" wrapText="1"/>
    </xf>
    <xf numFmtId="10" fontId="5" fillId="9" borderId="5" xfId="5" applyNumberFormat="1" applyFont="1" applyFill="1" applyBorder="1" applyAlignment="1">
      <alignment horizontal="center" vertical="center"/>
    </xf>
    <xf numFmtId="10" fontId="5" fillId="9" borderId="6" xfId="5" applyNumberFormat="1" applyFont="1" applyFill="1" applyBorder="1" applyAlignment="1">
      <alignment horizontal="center" vertical="center"/>
    </xf>
    <xf numFmtId="0" fontId="5" fillId="14" borderId="2" xfId="5" applyFont="1" applyFill="1" applyBorder="1" applyAlignment="1">
      <alignment vertical="center" wrapText="1"/>
    </xf>
    <xf numFmtId="0" fontId="22" fillId="9" borderId="2" xfId="5" applyFont="1" applyFill="1" applyBorder="1" applyAlignment="1">
      <alignment horizontal="right" vertical="center" wrapText="1"/>
    </xf>
    <xf numFmtId="3" fontId="8" fillId="9" borderId="2" xfId="5" applyNumberFormat="1" applyFont="1" applyFill="1" applyBorder="1" applyAlignment="1">
      <alignment horizontal="center" vertical="center"/>
    </xf>
    <xf numFmtId="3" fontId="8" fillId="9" borderId="2" xfId="5" applyNumberFormat="1" applyFont="1" applyFill="1" applyBorder="1" applyAlignment="1">
      <alignment horizontal="center" vertical="center" wrapText="1"/>
    </xf>
    <xf numFmtId="166" fontId="5" fillId="14" borderId="2" xfId="5" applyNumberFormat="1" applyFont="1" applyFill="1" applyBorder="1" applyAlignment="1">
      <alignment horizontal="left" vertical="center"/>
    </xf>
    <xf numFmtId="166" fontId="5" fillId="14" borderId="7" xfId="5" applyNumberFormat="1" applyFont="1" applyFill="1" applyBorder="1" applyAlignment="1">
      <alignment horizontal="center" vertical="center"/>
    </xf>
    <xf numFmtId="10" fontId="5" fillId="14" borderId="2" xfId="6" applyNumberFormat="1" applyFont="1" applyFill="1" applyBorder="1" applyAlignment="1">
      <alignment horizontal="center" vertical="center"/>
    </xf>
    <xf numFmtId="166" fontId="5" fillId="14" borderId="5" xfId="5" applyNumberFormat="1" applyFont="1" applyFill="1" applyBorder="1" applyAlignment="1">
      <alignment horizontal="center" vertical="center"/>
    </xf>
    <xf numFmtId="166" fontId="5" fillId="14" borderId="6" xfId="5" applyNumberFormat="1" applyFont="1" applyFill="1" applyBorder="1" applyAlignment="1">
      <alignment horizontal="center" vertical="center"/>
    </xf>
    <xf numFmtId="4" fontId="8" fillId="9" borderId="2" xfId="5" applyNumberFormat="1" applyFont="1" applyFill="1" applyBorder="1" applyAlignment="1">
      <alignment horizontal="center" vertical="center" wrapText="1"/>
    </xf>
    <xf numFmtId="166" fontId="5" fillId="14" borderId="2" xfId="5" applyNumberFormat="1" applyFont="1" applyFill="1" applyBorder="1" applyAlignment="1">
      <alignment horizontal="left" vertical="top"/>
    </xf>
    <xf numFmtId="3" fontId="8" fillId="0" borderId="2" xfId="5" applyNumberFormat="1" applyFont="1" applyBorder="1" applyAlignment="1">
      <alignment horizontal="center" vertical="center" wrapText="1"/>
    </xf>
    <xf numFmtId="0" fontId="5" fillId="16" borderId="16" xfId="5" applyFont="1" applyFill="1" applyBorder="1" applyAlignment="1">
      <alignment horizontal="center" vertical="center" wrapText="1"/>
    </xf>
    <xf numFmtId="0" fontId="5" fillId="16" borderId="17" xfId="5" applyFont="1" applyFill="1" applyBorder="1" applyAlignment="1">
      <alignment horizontal="center" vertical="center" wrapText="1"/>
    </xf>
    <xf numFmtId="14" fontId="25" fillId="0" borderId="0" xfId="5" applyNumberFormat="1" applyFont="1" applyAlignment="1">
      <alignment horizontal="left" vertical="top"/>
    </xf>
  </cellXfs>
  <cellStyles count="7">
    <cellStyle name="Normal" xfId="0" builtinId="0"/>
    <cellStyle name="Normal 2" xfId="5" xr:uid="{534FE2B5-3937-4237-8BDC-BF3A4349A39A}"/>
    <cellStyle name="Normal 3" xfId="1" xr:uid="{1BAADA4D-9863-4315-82AD-9BD08FC8458E}"/>
    <cellStyle name="Porcentagem" xfId="4" builtinId="5"/>
    <cellStyle name="Porcentagem 2" xfId="3" xr:uid="{AB72DEE3-6484-46F1-9C74-A459AA46E2DD}"/>
    <cellStyle name="Porcentagem 3" xfId="6" xr:uid="{B3C506FC-9FD4-469A-920E-BF2D4C699CE0}"/>
    <cellStyle name="Vírgula 2" xfId="2" xr:uid="{5D194F15-8BD5-4CAE-A37A-42A5C2CBA7AA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153759</xdr:colOff>
      <xdr:row>0</xdr:row>
      <xdr:rowOff>25854</xdr:rowOff>
    </xdr:from>
    <xdr:to>
      <xdr:col>4</xdr:col>
      <xdr:colOff>602336</xdr:colOff>
      <xdr:row>0</xdr:row>
      <xdr:rowOff>668766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2D8500-C237-4F50-A66E-DB9AA585D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459" y="25854"/>
          <a:ext cx="3476086" cy="6429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40822</xdr:rowOff>
    </xdr:from>
    <xdr:to>
      <xdr:col>0</xdr:col>
      <xdr:colOff>1288098</xdr:colOff>
      <xdr:row>0</xdr:row>
      <xdr:rowOff>655714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13E82DA-A4B0-4863-A57A-0565F3037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822"/>
          <a:ext cx="1288098" cy="614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6082242</xdr:colOff>
      <xdr:row>0</xdr:row>
      <xdr:rowOff>76200</xdr:rowOff>
    </xdr:from>
    <xdr:to>
      <xdr:col>2</xdr:col>
      <xdr:colOff>1018911</xdr:colOff>
      <xdr:row>0</xdr:row>
      <xdr:rowOff>719112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834D5C-2539-4729-A098-64FF4213B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242" y="76200"/>
          <a:ext cx="3471069" cy="64291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1421448</xdr:colOff>
      <xdr:row>0</xdr:row>
      <xdr:rowOff>662517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ACF4F45-569B-4C0E-9EF3-38D7407E7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1288098" cy="614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3D24A-6D28-448F-90FF-467F8C1045FA}">
  <dimension ref="A1:AKX1047086"/>
  <sheetViews>
    <sheetView showGridLines="0" tabSelected="1" view="pageBreakPreview" topLeftCell="A36" zoomScale="82" zoomScaleNormal="82" zoomScaleSheetLayoutView="82" workbookViewId="0">
      <selection activeCell="A92" sqref="A92"/>
    </sheetView>
  </sheetViews>
  <sheetFormatPr defaultColWidth="8.5703125" defaultRowHeight="15.75" x14ac:dyDescent="0.25"/>
  <cols>
    <col min="1" max="1" width="84" style="1" customWidth="1"/>
    <col min="2" max="2" width="16.85546875" style="5" customWidth="1"/>
    <col min="3" max="3" width="14.42578125" style="1" customWidth="1"/>
    <col min="4" max="4" width="14" style="1" customWidth="1"/>
    <col min="5" max="5" width="13.140625" style="1" customWidth="1"/>
    <col min="6" max="6" width="16.85546875" style="1" customWidth="1"/>
    <col min="7" max="8" width="15.85546875" style="1" customWidth="1"/>
    <col min="9" max="985" width="8.5703125" style="1"/>
    <col min="986" max="986" width="11.5703125" style="1" customWidth="1"/>
    <col min="987" max="16384" width="8.5703125" style="41"/>
  </cols>
  <sheetData>
    <row r="1" spans="1:5" ht="55.5" customHeight="1" x14ac:dyDescent="0.25">
      <c r="A1" s="121"/>
      <c r="B1" s="121"/>
      <c r="C1" s="121"/>
      <c r="D1" s="121"/>
      <c r="E1" s="121"/>
    </row>
    <row r="2" spans="1:5" ht="33" customHeight="1" x14ac:dyDescent="0.25">
      <c r="A2" s="122" t="s">
        <v>0</v>
      </c>
      <c r="B2" s="122"/>
      <c r="C2" s="122"/>
      <c r="D2" s="122"/>
      <c r="E2" s="122"/>
    </row>
    <row r="3" spans="1:5" ht="30.75" customHeight="1" x14ac:dyDescent="0.25">
      <c r="A3" s="123" t="s">
        <v>1</v>
      </c>
      <c r="B3" s="123"/>
      <c r="C3" s="123"/>
      <c r="D3" s="123"/>
      <c r="E3" s="123"/>
    </row>
    <row r="4" spans="1:5" ht="27.75" customHeight="1" x14ac:dyDescent="0.25">
      <c r="A4" s="6" t="s">
        <v>2</v>
      </c>
      <c r="B4" s="6" t="s">
        <v>3</v>
      </c>
      <c r="C4" s="7" t="s">
        <v>129</v>
      </c>
      <c r="D4" s="56"/>
      <c r="E4" s="57"/>
    </row>
    <row r="5" spans="1:5" ht="20.100000000000001" customHeight="1" x14ac:dyDescent="0.25">
      <c r="A5" s="9" t="s">
        <v>4</v>
      </c>
      <c r="B5" s="10">
        <v>838</v>
      </c>
      <c r="C5" s="11">
        <v>760</v>
      </c>
      <c r="D5" s="42"/>
      <c r="E5" s="42"/>
    </row>
    <row r="6" spans="1:5" ht="20.100000000000001" customHeight="1" x14ac:dyDescent="0.25">
      <c r="A6" s="13" t="s">
        <v>5</v>
      </c>
      <c r="B6" s="10">
        <v>61</v>
      </c>
      <c r="C6" s="81">
        <v>57</v>
      </c>
      <c r="D6" s="42"/>
      <c r="E6" s="42"/>
    </row>
    <row r="7" spans="1:5" ht="20.100000000000001" customHeight="1" x14ac:dyDescent="0.25">
      <c r="A7" s="9" t="s">
        <v>6</v>
      </c>
      <c r="B7" s="10">
        <v>27</v>
      </c>
      <c r="C7" s="11">
        <v>35</v>
      </c>
      <c r="D7" s="42"/>
      <c r="E7" s="42"/>
    </row>
    <row r="8" spans="1:5" ht="20.100000000000001" customHeight="1" x14ac:dyDescent="0.25">
      <c r="A8" s="10" t="s">
        <v>7</v>
      </c>
      <c r="B8" s="10">
        <f>SUM(B5:B7)</f>
        <v>926</v>
      </c>
      <c r="C8" s="10">
        <f>SUM(C5:C7)</f>
        <v>852</v>
      </c>
      <c r="D8" s="43"/>
      <c r="E8" s="43"/>
    </row>
    <row r="9" spans="1:5" ht="15" customHeight="1" x14ac:dyDescent="0.25">
      <c r="A9" s="116"/>
      <c r="B9" s="116"/>
      <c r="C9" s="116"/>
      <c r="D9" s="124"/>
      <c r="E9" s="125"/>
    </row>
    <row r="10" spans="1:5" ht="32.25" customHeight="1" x14ac:dyDescent="0.25">
      <c r="A10" s="7" t="s">
        <v>9</v>
      </c>
      <c r="B10" s="6" t="s">
        <v>8</v>
      </c>
      <c r="C10" s="7" t="s">
        <v>129</v>
      </c>
      <c r="D10" s="56"/>
      <c r="E10" s="57"/>
    </row>
    <row r="11" spans="1:5" ht="20.100000000000001" customHeight="1" x14ac:dyDescent="0.25">
      <c r="A11" s="18" t="s">
        <v>10</v>
      </c>
      <c r="B11" s="17">
        <v>55</v>
      </c>
      <c r="C11" s="15">
        <v>143</v>
      </c>
      <c r="D11" s="58"/>
      <c r="E11" s="58"/>
    </row>
    <row r="12" spans="1:5" ht="20.100000000000001" customHeight="1" x14ac:dyDescent="0.25">
      <c r="A12" s="18" t="s">
        <v>11</v>
      </c>
      <c r="B12" s="10">
        <v>435</v>
      </c>
      <c r="C12" s="64">
        <v>371</v>
      </c>
      <c r="D12" s="58"/>
      <c r="E12" s="58"/>
    </row>
    <row r="13" spans="1:5" ht="20.100000000000001" customHeight="1" x14ac:dyDescent="0.25">
      <c r="A13" s="18" t="s">
        <v>12</v>
      </c>
      <c r="B13" s="10">
        <v>55</v>
      </c>
      <c r="C13" s="15">
        <v>35</v>
      </c>
      <c r="D13" s="58"/>
      <c r="E13" s="58"/>
    </row>
    <row r="14" spans="1:5" ht="20.100000000000001" customHeight="1" x14ac:dyDescent="0.25">
      <c r="A14" s="17" t="s">
        <v>13</v>
      </c>
      <c r="B14" s="10">
        <f>SUM(B11:B13)</f>
        <v>545</v>
      </c>
      <c r="C14" s="10">
        <f>SUM(C11:C13)</f>
        <v>549</v>
      </c>
      <c r="D14" s="59"/>
      <c r="E14" s="59"/>
    </row>
    <row r="15" spans="1:5" ht="13.5" customHeight="1" x14ac:dyDescent="0.25">
      <c r="A15" s="126"/>
      <c r="B15" s="127"/>
      <c r="C15" s="127"/>
      <c r="D15" s="128"/>
      <c r="E15" s="129"/>
    </row>
    <row r="16" spans="1:5" ht="31.5" customHeight="1" x14ac:dyDescent="0.25">
      <c r="A16" s="7" t="s">
        <v>14</v>
      </c>
      <c r="B16" s="6" t="s">
        <v>3</v>
      </c>
      <c r="C16" s="7" t="s">
        <v>129</v>
      </c>
      <c r="D16" s="56"/>
      <c r="E16" s="57"/>
    </row>
    <row r="17" spans="1:5" ht="20.100000000000001" customHeight="1" x14ac:dyDescent="0.25">
      <c r="A17" s="9" t="s">
        <v>15</v>
      </c>
      <c r="B17" s="20">
        <v>10700</v>
      </c>
      <c r="C17" s="83">
        <v>9759</v>
      </c>
      <c r="D17" s="88"/>
      <c r="E17" s="60"/>
    </row>
    <row r="18" spans="1:5" ht="20.100000000000001" customHeight="1" x14ac:dyDescent="0.25">
      <c r="A18" s="9" t="s">
        <v>16</v>
      </c>
      <c r="B18" s="20">
        <v>4732</v>
      </c>
      <c r="C18" s="85">
        <v>4959</v>
      </c>
      <c r="D18" s="88"/>
      <c r="E18" s="60"/>
    </row>
    <row r="19" spans="1:5" ht="20.100000000000001" customHeight="1" x14ac:dyDescent="0.25">
      <c r="A19" s="23" t="s">
        <v>17</v>
      </c>
      <c r="B19" s="20">
        <v>20</v>
      </c>
      <c r="C19" s="21">
        <v>31</v>
      </c>
      <c r="D19" s="88"/>
      <c r="E19" s="60"/>
    </row>
    <row r="20" spans="1:5" ht="20.100000000000001" customHeight="1" x14ac:dyDescent="0.25">
      <c r="A20" s="9" t="s">
        <v>18</v>
      </c>
      <c r="B20" s="10">
        <v>20</v>
      </c>
      <c r="C20" s="24">
        <v>35</v>
      </c>
      <c r="D20" s="88"/>
      <c r="E20" s="60"/>
    </row>
    <row r="21" spans="1:5" ht="20.100000000000001" customHeight="1" x14ac:dyDescent="0.25">
      <c r="A21" s="23" t="s">
        <v>19</v>
      </c>
      <c r="B21" s="20">
        <v>60</v>
      </c>
      <c r="C21" s="21">
        <v>143</v>
      </c>
      <c r="D21" s="88"/>
      <c r="E21" s="60"/>
    </row>
    <row r="22" spans="1:5" ht="20.100000000000001" customHeight="1" x14ac:dyDescent="0.25">
      <c r="A22" s="23" t="s">
        <v>108</v>
      </c>
      <c r="B22" s="130">
        <v>90</v>
      </c>
      <c r="C22" s="21">
        <v>41</v>
      </c>
      <c r="D22" s="88"/>
      <c r="E22" s="60"/>
    </row>
    <row r="23" spans="1:5" ht="20.100000000000001" customHeight="1" x14ac:dyDescent="0.25">
      <c r="A23" s="23" t="s">
        <v>107</v>
      </c>
      <c r="B23" s="130"/>
      <c r="C23" s="21">
        <v>133</v>
      </c>
      <c r="D23" s="88"/>
      <c r="E23" s="60"/>
    </row>
    <row r="24" spans="1:5" ht="20.100000000000001" customHeight="1" x14ac:dyDescent="0.25">
      <c r="A24" s="23" t="s">
        <v>109</v>
      </c>
      <c r="B24" s="130">
        <v>20</v>
      </c>
      <c r="C24" s="73">
        <v>10</v>
      </c>
      <c r="D24" s="88"/>
      <c r="E24" s="60"/>
    </row>
    <row r="25" spans="1:5" ht="20.100000000000001" customHeight="1" x14ac:dyDescent="0.25">
      <c r="A25" s="23" t="s">
        <v>110</v>
      </c>
      <c r="B25" s="130"/>
      <c r="C25" s="73">
        <v>34</v>
      </c>
      <c r="D25" s="88"/>
      <c r="E25" s="60"/>
    </row>
    <row r="26" spans="1:5" ht="20.100000000000001" customHeight="1" x14ac:dyDescent="0.25">
      <c r="A26" s="10" t="s">
        <v>7</v>
      </c>
      <c r="B26" s="19">
        <f>SUM(B17:B25)</f>
        <v>15642</v>
      </c>
      <c r="C26" s="19">
        <f>SUM(C17:C25)</f>
        <v>15145</v>
      </c>
      <c r="D26" s="88"/>
      <c r="E26" s="61"/>
    </row>
    <row r="27" spans="1:5" ht="17.25" customHeight="1" x14ac:dyDescent="0.25">
      <c r="A27" s="126"/>
      <c r="B27" s="127"/>
      <c r="C27" s="127"/>
      <c r="D27" s="128"/>
      <c r="E27" s="129"/>
    </row>
    <row r="28" spans="1:5" ht="29.25" customHeight="1" x14ac:dyDescent="0.25">
      <c r="A28" s="6" t="s">
        <v>20</v>
      </c>
      <c r="B28" s="6" t="s">
        <v>3</v>
      </c>
      <c r="C28" s="7" t="s">
        <v>129</v>
      </c>
      <c r="D28" s="56"/>
      <c r="E28" s="57"/>
    </row>
    <row r="29" spans="1:5" ht="20.100000000000001" customHeight="1" x14ac:dyDescent="0.25">
      <c r="A29" s="27" t="s">
        <v>21</v>
      </c>
      <c r="B29" s="108">
        <v>10700</v>
      </c>
      <c r="C29" s="26">
        <v>718</v>
      </c>
      <c r="D29" s="46"/>
      <c r="E29" s="46"/>
    </row>
    <row r="30" spans="1:5" ht="20.100000000000001" customHeight="1" x14ac:dyDescent="0.25">
      <c r="A30" s="27" t="s">
        <v>22</v>
      </c>
      <c r="B30" s="109"/>
      <c r="C30" s="26">
        <v>858</v>
      </c>
      <c r="D30" s="46"/>
      <c r="E30" s="46"/>
    </row>
    <row r="31" spans="1:5" ht="20.100000000000001" customHeight="1" x14ac:dyDescent="0.25">
      <c r="A31" s="23" t="s">
        <v>23</v>
      </c>
      <c r="B31" s="109"/>
      <c r="C31" s="26">
        <v>429</v>
      </c>
      <c r="D31" s="46"/>
      <c r="E31" s="46"/>
    </row>
    <row r="32" spans="1:5" ht="20.100000000000001" customHeight="1" x14ac:dyDescent="0.25">
      <c r="A32" s="71" t="s">
        <v>115</v>
      </c>
      <c r="B32" s="109"/>
      <c r="C32" s="26">
        <v>222</v>
      </c>
      <c r="D32" s="46"/>
      <c r="E32" s="46"/>
    </row>
    <row r="33" spans="1:5" ht="20.100000000000001" customHeight="1" x14ac:dyDescent="0.25">
      <c r="A33" s="23" t="s">
        <v>24</v>
      </c>
      <c r="B33" s="109"/>
      <c r="C33" s="26">
        <v>0</v>
      </c>
      <c r="D33" s="46"/>
      <c r="E33" s="46"/>
    </row>
    <row r="34" spans="1:5" ht="20.100000000000001" customHeight="1" x14ac:dyDescent="0.25">
      <c r="A34" s="23" t="s">
        <v>25</v>
      </c>
      <c r="B34" s="109"/>
      <c r="C34" s="26">
        <v>17</v>
      </c>
      <c r="D34" s="47"/>
      <c r="E34" s="47"/>
    </row>
    <row r="35" spans="1:5" ht="20.100000000000001" customHeight="1" x14ac:dyDescent="0.25">
      <c r="A35" s="23" t="s">
        <v>26</v>
      </c>
      <c r="B35" s="109"/>
      <c r="C35" s="26">
        <v>242</v>
      </c>
      <c r="D35" s="47"/>
      <c r="E35" s="47"/>
    </row>
    <row r="36" spans="1:5" ht="20.100000000000001" customHeight="1" x14ac:dyDescent="0.25">
      <c r="A36" s="23" t="s">
        <v>27</v>
      </c>
      <c r="B36" s="109"/>
      <c r="C36" s="26">
        <v>133</v>
      </c>
      <c r="D36" s="46"/>
      <c r="E36" s="46"/>
    </row>
    <row r="37" spans="1:5" ht="20.100000000000001" customHeight="1" x14ac:dyDescent="0.25">
      <c r="A37" s="23" t="s">
        <v>28</v>
      </c>
      <c r="B37" s="109"/>
      <c r="C37" s="26">
        <v>864</v>
      </c>
      <c r="D37" s="46"/>
      <c r="E37" s="46"/>
    </row>
    <row r="38" spans="1:5" ht="20.100000000000001" customHeight="1" x14ac:dyDescent="0.25">
      <c r="A38" s="23" t="s">
        <v>29</v>
      </c>
      <c r="B38" s="109"/>
      <c r="C38" s="26">
        <v>45</v>
      </c>
      <c r="D38" s="46"/>
      <c r="E38" s="46"/>
    </row>
    <row r="39" spans="1:5" ht="20.100000000000001" customHeight="1" x14ac:dyDescent="0.25">
      <c r="A39" s="23" t="s">
        <v>30</v>
      </c>
      <c r="B39" s="109"/>
      <c r="C39" s="26">
        <v>66</v>
      </c>
      <c r="D39" s="46"/>
      <c r="E39" s="46"/>
    </row>
    <row r="40" spans="1:5" ht="20.100000000000001" customHeight="1" x14ac:dyDescent="0.25">
      <c r="A40" s="23" t="s">
        <v>31</v>
      </c>
      <c r="B40" s="109"/>
      <c r="C40" s="26">
        <v>31</v>
      </c>
      <c r="D40" s="46"/>
      <c r="E40" s="46"/>
    </row>
    <row r="41" spans="1:5" ht="20.100000000000001" customHeight="1" x14ac:dyDescent="0.25">
      <c r="A41" s="23" t="s">
        <v>32</v>
      </c>
      <c r="B41" s="109"/>
      <c r="C41" s="84">
        <v>435</v>
      </c>
      <c r="D41" s="46"/>
      <c r="E41" s="46"/>
    </row>
    <row r="42" spans="1:5" ht="20.100000000000001" customHeight="1" x14ac:dyDescent="0.25">
      <c r="A42" s="23" t="s">
        <v>33</v>
      </c>
      <c r="B42" s="109"/>
      <c r="C42" s="26">
        <v>31</v>
      </c>
      <c r="D42" s="48"/>
      <c r="E42" s="46"/>
    </row>
    <row r="43" spans="1:5" ht="20.100000000000001" customHeight="1" x14ac:dyDescent="0.25">
      <c r="A43" s="23" t="s">
        <v>34</v>
      </c>
      <c r="B43" s="109"/>
      <c r="C43" s="26">
        <v>13</v>
      </c>
      <c r="D43" s="46"/>
      <c r="E43" s="46"/>
    </row>
    <row r="44" spans="1:5" ht="20.100000000000001" customHeight="1" x14ac:dyDescent="0.25">
      <c r="A44" s="23" t="s">
        <v>35</v>
      </c>
      <c r="B44" s="109"/>
      <c r="C44" s="26">
        <v>73</v>
      </c>
      <c r="D44" s="46"/>
      <c r="E44" s="46"/>
    </row>
    <row r="45" spans="1:5" ht="20.100000000000001" customHeight="1" x14ac:dyDescent="0.25">
      <c r="A45" s="23" t="s">
        <v>36</v>
      </c>
      <c r="B45" s="109"/>
      <c r="C45" s="26">
        <v>43</v>
      </c>
      <c r="D45" s="46"/>
      <c r="E45" s="46"/>
    </row>
    <row r="46" spans="1:5" ht="20.100000000000001" customHeight="1" x14ac:dyDescent="0.25">
      <c r="A46" s="23" t="s">
        <v>37</v>
      </c>
      <c r="B46" s="109"/>
      <c r="C46" s="84">
        <f>3353-43</f>
        <v>3310</v>
      </c>
      <c r="D46" s="46"/>
      <c r="E46" s="46"/>
    </row>
    <row r="47" spans="1:5" ht="20.100000000000001" customHeight="1" x14ac:dyDescent="0.25">
      <c r="A47" s="23" t="s">
        <v>38</v>
      </c>
      <c r="B47" s="109"/>
      <c r="C47" s="26">
        <v>1299</v>
      </c>
      <c r="D47" s="46"/>
      <c r="E47" s="46"/>
    </row>
    <row r="48" spans="1:5" ht="20.100000000000001" customHeight="1" x14ac:dyDescent="0.25">
      <c r="A48" s="23" t="s">
        <v>39</v>
      </c>
      <c r="B48" s="109"/>
      <c r="C48" s="26">
        <v>237</v>
      </c>
      <c r="D48" s="46"/>
      <c r="E48" s="46"/>
    </row>
    <row r="49" spans="1:7" ht="20.100000000000001" customHeight="1" x14ac:dyDescent="0.25">
      <c r="A49" s="23" t="s">
        <v>40</v>
      </c>
      <c r="B49" s="109"/>
      <c r="C49" s="26">
        <v>401</v>
      </c>
      <c r="D49" s="46"/>
      <c r="E49" s="46"/>
    </row>
    <row r="50" spans="1:7" ht="20.100000000000001" customHeight="1" x14ac:dyDescent="0.25">
      <c r="A50" s="23" t="s">
        <v>41</v>
      </c>
      <c r="B50" s="109"/>
      <c r="C50" s="26">
        <v>0</v>
      </c>
      <c r="D50" s="46"/>
      <c r="E50" s="46"/>
    </row>
    <row r="51" spans="1:7" ht="20.100000000000001" customHeight="1" x14ac:dyDescent="0.25">
      <c r="A51" s="71" t="s">
        <v>112</v>
      </c>
      <c r="B51" s="110"/>
      <c r="C51" s="26">
        <v>292</v>
      </c>
      <c r="D51" s="46"/>
      <c r="E51" s="46"/>
    </row>
    <row r="52" spans="1:7" ht="20.100000000000001" customHeight="1" x14ac:dyDescent="0.25">
      <c r="A52" s="28" t="s">
        <v>7</v>
      </c>
      <c r="B52" s="25">
        <f>SUM(B29:B50)</f>
        <v>10700</v>
      </c>
      <c r="C52" s="25">
        <f>SUM(C29:C51)</f>
        <v>9759</v>
      </c>
      <c r="D52" s="49"/>
      <c r="E52" s="49"/>
    </row>
    <row r="53" spans="1:7" ht="17.25" customHeight="1" x14ac:dyDescent="0.25">
      <c r="A53" s="115"/>
      <c r="B53" s="116"/>
      <c r="C53" s="116"/>
      <c r="D53" s="124"/>
      <c r="E53" s="125"/>
    </row>
    <row r="54" spans="1:7" ht="30" customHeight="1" x14ac:dyDescent="0.25">
      <c r="A54" s="30" t="s">
        <v>42</v>
      </c>
      <c r="B54" s="6" t="s">
        <v>3</v>
      </c>
      <c r="C54" s="7" t="s">
        <v>129</v>
      </c>
      <c r="D54" s="56"/>
      <c r="E54" s="57"/>
      <c r="F54" s="56"/>
      <c r="G54" s="57"/>
    </row>
    <row r="55" spans="1:7" ht="20.100000000000001" customHeight="1" x14ac:dyDescent="0.25">
      <c r="A55" s="23" t="s">
        <v>127</v>
      </c>
      <c r="B55" s="131">
        <v>4732</v>
      </c>
      <c r="C55" s="14">
        <v>0</v>
      </c>
      <c r="D55" s="42"/>
      <c r="E55" s="53"/>
      <c r="F55" s="42"/>
      <c r="G55" s="53"/>
    </row>
    <row r="56" spans="1:7" ht="20.100000000000001" customHeight="1" x14ac:dyDescent="0.25">
      <c r="A56" s="23" t="s">
        <v>43</v>
      </c>
      <c r="B56" s="116"/>
      <c r="C56" s="14">
        <v>1706</v>
      </c>
      <c r="D56" s="53"/>
      <c r="E56" s="53"/>
      <c r="F56" s="42"/>
      <c r="G56" s="53"/>
    </row>
    <row r="57" spans="1:7" ht="20.100000000000001" customHeight="1" x14ac:dyDescent="0.25">
      <c r="A57" s="23" t="s">
        <v>44</v>
      </c>
      <c r="B57" s="116"/>
      <c r="C57" s="14">
        <v>118</v>
      </c>
      <c r="D57" s="42"/>
      <c r="E57" s="53"/>
      <c r="F57" s="42"/>
      <c r="G57" s="53"/>
    </row>
    <row r="58" spans="1:7" ht="20.100000000000001" customHeight="1" x14ac:dyDescent="0.25">
      <c r="A58" s="23" t="s">
        <v>45</v>
      </c>
      <c r="B58" s="116"/>
      <c r="C58" s="86">
        <v>670</v>
      </c>
      <c r="D58" s="42"/>
      <c r="E58" s="53"/>
      <c r="F58" s="42"/>
      <c r="G58" s="53"/>
    </row>
    <row r="59" spans="1:7" ht="20.100000000000001" customHeight="1" x14ac:dyDescent="0.25">
      <c r="A59" s="23" t="s">
        <v>46</v>
      </c>
      <c r="B59" s="116"/>
      <c r="C59" s="14">
        <v>395</v>
      </c>
      <c r="D59" s="42"/>
      <c r="E59" s="53"/>
      <c r="F59" s="42"/>
      <c r="G59" s="53"/>
    </row>
    <row r="60" spans="1:7" ht="20.100000000000001" customHeight="1" x14ac:dyDescent="0.25">
      <c r="A60" s="23" t="s">
        <v>47</v>
      </c>
      <c r="B60" s="116"/>
      <c r="C60" s="11">
        <v>623</v>
      </c>
      <c r="D60" s="50"/>
      <c r="E60" s="53"/>
      <c r="F60" s="50"/>
      <c r="G60" s="53"/>
    </row>
    <row r="61" spans="1:7" ht="20.100000000000001" customHeight="1" x14ac:dyDescent="0.25">
      <c r="A61" s="23" t="s">
        <v>48</v>
      </c>
      <c r="B61" s="116"/>
      <c r="C61" s="11">
        <v>0</v>
      </c>
      <c r="D61" s="50"/>
      <c r="E61" s="53"/>
      <c r="F61" s="50"/>
      <c r="G61" s="53"/>
    </row>
    <row r="62" spans="1:7" ht="20.100000000000001" customHeight="1" x14ac:dyDescent="0.25">
      <c r="A62" s="23" t="s">
        <v>49</v>
      </c>
      <c r="B62" s="116"/>
      <c r="C62" s="11">
        <v>84</v>
      </c>
      <c r="D62" s="51"/>
      <c r="E62" s="53"/>
      <c r="F62" s="51"/>
      <c r="G62" s="53"/>
    </row>
    <row r="63" spans="1:7" ht="20.100000000000001" customHeight="1" x14ac:dyDescent="0.25">
      <c r="A63" s="23" t="s">
        <v>50</v>
      </c>
      <c r="B63" s="116"/>
      <c r="C63" s="22">
        <v>269</v>
      </c>
      <c r="D63" s="42"/>
      <c r="E63" s="53"/>
      <c r="F63" s="42"/>
      <c r="G63" s="53"/>
    </row>
    <row r="64" spans="1:7" ht="20.100000000000001" customHeight="1" x14ac:dyDescent="0.25">
      <c r="A64" s="23" t="s">
        <v>51</v>
      </c>
      <c r="B64" s="116"/>
      <c r="C64" s="12">
        <v>577</v>
      </c>
      <c r="D64" s="42"/>
      <c r="E64" s="53"/>
      <c r="F64" s="42"/>
      <c r="G64" s="53"/>
    </row>
    <row r="65" spans="1:7" ht="20.100000000000001" customHeight="1" x14ac:dyDescent="0.25">
      <c r="A65" s="23" t="s">
        <v>52</v>
      </c>
      <c r="B65" s="116"/>
      <c r="C65" s="12">
        <v>517</v>
      </c>
      <c r="D65" s="53"/>
      <c r="E65" s="53"/>
      <c r="F65" s="53"/>
      <c r="G65" s="53"/>
    </row>
    <row r="66" spans="1:7" ht="20.100000000000001" customHeight="1" x14ac:dyDescent="0.25">
      <c r="A66" s="28" t="s">
        <v>7</v>
      </c>
      <c r="B66" s="62">
        <f>B55</f>
        <v>4732</v>
      </c>
      <c r="C66" s="29">
        <f>SUM(C55:C65)</f>
        <v>4959</v>
      </c>
      <c r="D66" s="49"/>
      <c r="E66" s="49"/>
      <c r="F66" s="49"/>
      <c r="G66" s="49"/>
    </row>
    <row r="67" spans="1:7" ht="25.5" customHeight="1" x14ac:dyDescent="0.25">
      <c r="A67" s="132"/>
      <c r="B67" s="133"/>
      <c r="C67" s="133"/>
      <c r="D67" s="134"/>
      <c r="E67" s="135"/>
    </row>
    <row r="68" spans="1:7" ht="31.5" customHeight="1" x14ac:dyDescent="0.25">
      <c r="A68" s="6" t="s">
        <v>53</v>
      </c>
      <c r="B68" s="6" t="s">
        <v>3</v>
      </c>
      <c r="C68" s="7" t="s">
        <v>129</v>
      </c>
      <c r="D68" s="56"/>
      <c r="E68" s="57"/>
    </row>
    <row r="69" spans="1:7" ht="20.100000000000001" customHeight="1" x14ac:dyDescent="0.25">
      <c r="A69" s="18" t="s">
        <v>54</v>
      </c>
      <c r="B69" s="17">
        <v>60</v>
      </c>
      <c r="C69" s="64">
        <v>62</v>
      </c>
      <c r="D69" s="44"/>
      <c r="E69" s="44"/>
    </row>
    <row r="70" spans="1:7" ht="25.5" customHeight="1" x14ac:dyDescent="0.25">
      <c r="A70" s="136"/>
      <c r="B70" s="136"/>
      <c r="C70" s="136"/>
      <c r="D70" s="137"/>
      <c r="E70" s="137"/>
    </row>
    <row r="71" spans="1:7" ht="29.25" customHeight="1" x14ac:dyDescent="0.25">
      <c r="A71" s="31" t="s">
        <v>55</v>
      </c>
      <c r="B71" s="6" t="s">
        <v>3</v>
      </c>
      <c r="C71" s="7" t="s">
        <v>129</v>
      </c>
      <c r="D71" s="56"/>
      <c r="E71" s="57"/>
    </row>
    <row r="72" spans="1:7" ht="20.100000000000001" customHeight="1" x14ac:dyDescent="0.25">
      <c r="A72" s="32" t="s">
        <v>56</v>
      </c>
      <c r="B72" s="35">
        <v>30000</v>
      </c>
      <c r="C72" s="34">
        <f>SUM(C75:C80)</f>
        <v>26699</v>
      </c>
      <c r="D72" s="55"/>
      <c r="E72" s="44"/>
    </row>
    <row r="73" spans="1:7" ht="25.5" customHeight="1" x14ac:dyDescent="0.25">
      <c r="A73" s="113"/>
      <c r="B73" s="113"/>
      <c r="C73" s="113"/>
      <c r="D73" s="114"/>
      <c r="E73" s="114"/>
    </row>
    <row r="74" spans="1:7" ht="25.5" customHeight="1" x14ac:dyDescent="0.25">
      <c r="A74" s="40" t="s">
        <v>57</v>
      </c>
      <c r="B74" s="6" t="s">
        <v>3</v>
      </c>
      <c r="C74" s="7" t="s">
        <v>129</v>
      </c>
      <c r="D74" s="56"/>
      <c r="E74" s="57"/>
    </row>
    <row r="75" spans="1:7" ht="20.100000000000001" customHeight="1" x14ac:dyDescent="0.25">
      <c r="A75" s="32" t="s">
        <v>44</v>
      </c>
      <c r="B75" s="111">
        <v>30000</v>
      </c>
      <c r="C75" s="34">
        <v>3602</v>
      </c>
      <c r="D75" s="44"/>
      <c r="E75" s="44"/>
    </row>
    <row r="76" spans="1:7" ht="20.100000000000001" customHeight="1" x14ac:dyDescent="0.25">
      <c r="A76" s="32" t="s">
        <v>46</v>
      </c>
      <c r="B76" s="112"/>
      <c r="C76" s="34">
        <v>13041</v>
      </c>
      <c r="D76" s="44"/>
      <c r="E76" s="44"/>
    </row>
    <row r="77" spans="1:7" ht="20.100000000000001" customHeight="1" x14ac:dyDescent="0.25">
      <c r="A77" s="32" t="s">
        <v>58</v>
      </c>
      <c r="B77" s="112"/>
      <c r="C77" s="83">
        <v>4056</v>
      </c>
      <c r="D77" s="44"/>
      <c r="E77" s="55"/>
    </row>
    <row r="78" spans="1:7" ht="20.100000000000001" customHeight="1" x14ac:dyDescent="0.25">
      <c r="A78" s="32" t="s">
        <v>48</v>
      </c>
      <c r="B78" s="112"/>
      <c r="C78" s="34">
        <v>372</v>
      </c>
      <c r="D78" s="44"/>
      <c r="E78" s="44"/>
    </row>
    <row r="79" spans="1:7" ht="20.100000000000001" customHeight="1" x14ac:dyDescent="0.25">
      <c r="A79" s="32" t="s">
        <v>51</v>
      </c>
      <c r="B79" s="112"/>
      <c r="C79" s="34">
        <v>3137</v>
      </c>
      <c r="D79" s="44"/>
      <c r="E79" s="44"/>
    </row>
    <row r="80" spans="1:7" ht="20.100000000000001" customHeight="1" x14ac:dyDescent="0.25">
      <c r="A80" s="32" t="s">
        <v>52</v>
      </c>
      <c r="B80" s="112"/>
      <c r="C80" s="34">
        <v>2491</v>
      </c>
      <c r="D80" s="44"/>
      <c r="E80" s="44"/>
    </row>
    <row r="81" spans="1:5" ht="25.5" customHeight="1" x14ac:dyDescent="0.25">
      <c r="A81" s="113"/>
      <c r="B81" s="113"/>
      <c r="C81" s="113"/>
      <c r="D81" s="114"/>
      <c r="E81" s="114"/>
    </row>
    <row r="82" spans="1:5" ht="32.25" customHeight="1" x14ac:dyDescent="0.25">
      <c r="A82" s="8" t="s">
        <v>59</v>
      </c>
      <c r="B82" s="6" t="s">
        <v>8</v>
      </c>
      <c r="C82" s="7" t="s">
        <v>129</v>
      </c>
      <c r="D82" s="56"/>
      <c r="E82" s="57"/>
    </row>
    <row r="83" spans="1:5" ht="20.100000000000001" customHeight="1" x14ac:dyDescent="0.25">
      <c r="A83" s="23" t="s">
        <v>116</v>
      </c>
      <c r="B83" s="111">
        <v>1100</v>
      </c>
      <c r="C83" s="87">
        <v>840</v>
      </c>
      <c r="D83" s="58"/>
      <c r="E83" s="58"/>
    </row>
    <row r="84" spans="1:5" ht="20.100000000000001" customHeight="1" x14ac:dyDescent="0.25">
      <c r="A84" s="23" t="s">
        <v>103</v>
      </c>
      <c r="B84" s="112"/>
      <c r="C84" s="72">
        <v>163</v>
      </c>
      <c r="D84" s="58"/>
      <c r="E84" s="58"/>
    </row>
    <row r="85" spans="1:5" ht="20.100000000000001" customHeight="1" x14ac:dyDescent="0.25">
      <c r="A85" s="23" t="s">
        <v>60</v>
      </c>
      <c r="B85" s="17">
        <v>263</v>
      </c>
      <c r="C85" s="72">
        <v>272</v>
      </c>
      <c r="D85" s="89"/>
      <c r="E85" s="58"/>
    </row>
    <row r="86" spans="1:5" ht="20.100000000000001" customHeight="1" x14ac:dyDescent="0.25">
      <c r="A86" s="33" t="s">
        <v>7</v>
      </c>
      <c r="B86" s="16">
        <f>SUM(B83:B85)</f>
        <v>1363</v>
      </c>
      <c r="C86" s="16">
        <f>SUM(C83:C85)</f>
        <v>1275</v>
      </c>
      <c r="D86" s="63"/>
      <c r="E86" s="63"/>
    </row>
    <row r="87" spans="1:5" ht="25.5" customHeight="1" x14ac:dyDescent="0.25">
      <c r="A87" s="113"/>
      <c r="B87" s="113"/>
      <c r="C87" s="113"/>
      <c r="D87" s="114"/>
      <c r="E87" s="114"/>
    </row>
    <row r="88" spans="1:5" ht="29.25" customHeight="1" x14ac:dyDescent="0.25">
      <c r="A88" s="8" t="s">
        <v>61</v>
      </c>
      <c r="B88" s="6" t="s">
        <v>8</v>
      </c>
      <c r="C88" s="7" t="s">
        <v>129</v>
      </c>
      <c r="D88" s="56"/>
      <c r="E88" s="57"/>
    </row>
    <row r="89" spans="1:5" ht="20.100000000000001" customHeight="1" x14ac:dyDescent="0.25">
      <c r="A89" s="32" t="s">
        <v>62</v>
      </c>
      <c r="B89" s="111">
        <v>1100</v>
      </c>
      <c r="C89" s="64">
        <v>71</v>
      </c>
      <c r="D89" s="44"/>
      <c r="E89" s="44"/>
    </row>
    <row r="90" spans="1:5" ht="20.100000000000001" customHeight="1" x14ac:dyDescent="0.25">
      <c r="A90" s="32" t="s">
        <v>63</v>
      </c>
      <c r="B90" s="112"/>
      <c r="C90" s="64">
        <v>36</v>
      </c>
      <c r="D90" s="44"/>
      <c r="E90" s="44"/>
    </row>
    <row r="91" spans="1:5" ht="20.100000000000001" customHeight="1" x14ac:dyDescent="0.25">
      <c r="A91" s="32" t="s">
        <v>64</v>
      </c>
      <c r="B91" s="112"/>
      <c r="C91" s="64">
        <v>163</v>
      </c>
      <c r="D91" s="44"/>
      <c r="E91" s="44"/>
    </row>
    <row r="92" spans="1:5" ht="20.100000000000001" customHeight="1" x14ac:dyDescent="0.25">
      <c r="A92" s="32" t="s">
        <v>65</v>
      </c>
      <c r="B92" s="112"/>
      <c r="C92" s="64">
        <v>35</v>
      </c>
      <c r="D92" s="44"/>
      <c r="E92" s="44"/>
    </row>
    <row r="93" spans="1:5" ht="20.100000000000001" customHeight="1" x14ac:dyDescent="0.25">
      <c r="A93" s="32" t="s">
        <v>66</v>
      </c>
      <c r="B93" s="112"/>
      <c r="C93" s="64">
        <v>13</v>
      </c>
      <c r="D93" s="44"/>
      <c r="E93" s="44"/>
    </row>
    <row r="94" spans="1:5" ht="20.100000000000001" customHeight="1" x14ac:dyDescent="0.25">
      <c r="A94" s="32" t="s">
        <v>67</v>
      </c>
      <c r="B94" s="112"/>
      <c r="C94" s="64">
        <v>42</v>
      </c>
      <c r="D94" s="44"/>
      <c r="E94" s="44"/>
    </row>
    <row r="95" spans="1:5" ht="20.100000000000001" customHeight="1" x14ac:dyDescent="0.25">
      <c r="A95" s="32" t="s">
        <v>68</v>
      </c>
      <c r="B95" s="112"/>
      <c r="C95" s="87">
        <v>228</v>
      </c>
      <c r="D95" s="44"/>
      <c r="E95" s="44"/>
    </row>
    <row r="96" spans="1:5" ht="20.100000000000001" customHeight="1" x14ac:dyDescent="0.25">
      <c r="A96" s="32" t="s">
        <v>69</v>
      </c>
      <c r="B96" s="112"/>
      <c r="C96" s="64">
        <v>42</v>
      </c>
      <c r="D96" s="44"/>
      <c r="E96" s="44"/>
    </row>
    <row r="97" spans="1:5" ht="20.100000000000001" customHeight="1" x14ac:dyDescent="0.25">
      <c r="A97" s="32" t="s">
        <v>70</v>
      </c>
      <c r="B97" s="112"/>
      <c r="C97" s="64">
        <v>62</v>
      </c>
      <c r="D97" s="44"/>
      <c r="E97" s="44"/>
    </row>
    <row r="98" spans="1:5" ht="20.100000000000001" customHeight="1" x14ac:dyDescent="0.25">
      <c r="A98" s="32" t="s">
        <v>71</v>
      </c>
      <c r="B98" s="112"/>
      <c r="C98" s="64">
        <v>311</v>
      </c>
      <c r="D98" s="44"/>
      <c r="E98" s="44"/>
    </row>
    <row r="99" spans="1:5" ht="25.5" customHeight="1" x14ac:dyDescent="0.25">
      <c r="A99" s="115"/>
      <c r="B99" s="116"/>
      <c r="C99" s="116"/>
      <c r="D99" s="117"/>
      <c r="E99" s="118"/>
    </row>
    <row r="100" spans="1:5" ht="25.5" customHeight="1" x14ac:dyDescent="0.25">
      <c r="A100" s="93" t="s">
        <v>128</v>
      </c>
      <c r="B100" s="93" t="s">
        <v>125</v>
      </c>
      <c r="C100" s="94" t="s">
        <v>129</v>
      </c>
      <c r="D100" s="95"/>
      <c r="E100" s="96"/>
    </row>
    <row r="101" spans="1:5" ht="25.5" customHeight="1" x14ac:dyDescent="0.25">
      <c r="A101" s="93"/>
      <c r="B101" s="93"/>
      <c r="C101" s="7" t="s">
        <v>72</v>
      </c>
      <c r="D101" s="7" t="s">
        <v>73</v>
      </c>
      <c r="E101" s="8" t="s">
        <v>74</v>
      </c>
    </row>
    <row r="102" spans="1:5" ht="20.100000000000001" customHeight="1" x14ac:dyDescent="0.25">
      <c r="A102" s="70" t="s">
        <v>121</v>
      </c>
      <c r="B102" s="101" t="s">
        <v>75</v>
      </c>
      <c r="C102" s="22">
        <v>20</v>
      </c>
      <c r="D102" s="22">
        <v>36</v>
      </c>
      <c r="E102" s="22">
        <f>D102+C102</f>
        <v>56</v>
      </c>
    </row>
    <row r="103" spans="1:5" ht="20.100000000000001" customHeight="1" x14ac:dyDescent="0.25">
      <c r="A103" s="23" t="s">
        <v>122</v>
      </c>
      <c r="B103" s="102"/>
      <c r="C103" s="22">
        <v>34</v>
      </c>
      <c r="D103" s="22">
        <v>162</v>
      </c>
      <c r="E103" s="22">
        <f t="shared" ref="E103:E113" si="0">D103+C103</f>
        <v>196</v>
      </c>
    </row>
    <row r="104" spans="1:5" ht="20.100000000000001" customHeight="1" x14ac:dyDescent="0.25">
      <c r="A104" s="23" t="s">
        <v>123</v>
      </c>
      <c r="B104" s="102"/>
      <c r="C104" s="22">
        <v>80</v>
      </c>
      <c r="D104" s="22">
        <v>120</v>
      </c>
      <c r="E104" s="22">
        <f t="shared" si="0"/>
        <v>200</v>
      </c>
    </row>
    <row r="105" spans="1:5" ht="20.100000000000001" customHeight="1" x14ac:dyDescent="0.25">
      <c r="A105" s="23" t="s">
        <v>77</v>
      </c>
      <c r="B105" s="102"/>
      <c r="C105" s="22">
        <v>72</v>
      </c>
      <c r="D105" s="22">
        <v>728</v>
      </c>
      <c r="E105" s="22">
        <f t="shared" si="0"/>
        <v>800</v>
      </c>
    </row>
    <row r="106" spans="1:5" ht="20.100000000000001" customHeight="1" x14ac:dyDescent="0.25">
      <c r="A106" s="27" t="s">
        <v>78</v>
      </c>
      <c r="B106" s="102"/>
      <c r="C106" s="22">
        <v>69</v>
      </c>
      <c r="D106" s="22">
        <v>27</v>
      </c>
      <c r="E106" s="22">
        <f t="shared" si="0"/>
        <v>96</v>
      </c>
    </row>
    <row r="107" spans="1:5" ht="20.100000000000001" customHeight="1" x14ac:dyDescent="0.25">
      <c r="A107" s="27" t="s">
        <v>79</v>
      </c>
      <c r="B107" s="102"/>
      <c r="C107" s="22">
        <v>50</v>
      </c>
      <c r="D107" s="22">
        <v>159</v>
      </c>
      <c r="E107" s="22">
        <f t="shared" si="0"/>
        <v>209</v>
      </c>
    </row>
    <row r="108" spans="1:5" ht="20.100000000000001" customHeight="1" x14ac:dyDescent="0.25">
      <c r="A108" s="23" t="s">
        <v>80</v>
      </c>
      <c r="B108" s="102"/>
      <c r="C108" s="22">
        <v>60</v>
      </c>
      <c r="D108" s="22">
        <v>44</v>
      </c>
      <c r="E108" s="22">
        <f t="shared" si="0"/>
        <v>104</v>
      </c>
    </row>
    <row r="109" spans="1:5" ht="20.100000000000001" customHeight="1" x14ac:dyDescent="0.25">
      <c r="A109" s="23" t="s">
        <v>124</v>
      </c>
      <c r="B109" s="102"/>
      <c r="C109" s="22">
        <v>13200</v>
      </c>
      <c r="D109" s="75">
        <v>16665</v>
      </c>
      <c r="E109" s="22">
        <f t="shared" si="0"/>
        <v>29865</v>
      </c>
    </row>
    <row r="110" spans="1:5" ht="20.100000000000001" customHeight="1" x14ac:dyDescent="0.25">
      <c r="A110" s="23" t="s">
        <v>81</v>
      </c>
      <c r="B110" s="102"/>
      <c r="C110" s="22">
        <v>40</v>
      </c>
      <c r="D110" s="22">
        <v>3029</v>
      </c>
      <c r="E110" s="22">
        <f t="shared" si="0"/>
        <v>3069</v>
      </c>
    </row>
    <row r="111" spans="1:5" ht="20.100000000000001" customHeight="1" x14ac:dyDescent="0.25">
      <c r="A111" s="23" t="s">
        <v>82</v>
      </c>
      <c r="B111" s="102"/>
      <c r="C111" s="22">
        <v>273</v>
      </c>
      <c r="D111" s="22">
        <v>716</v>
      </c>
      <c r="E111" s="22">
        <f t="shared" si="0"/>
        <v>989</v>
      </c>
    </row>
    <row r="112" spans="1:5" ht="20.100000000000001" customHeight="1" x14ac:dyDescent="0.25">
      <c r="A112" s="23" t="s">
        <v>83</v>
      </c>
      <c r="B112" s="102"/>
      <c r="C112" s="22">
        <v>533</v>
      </c>
      <c r="D112" s="22">
        <v>519</v>
      </c>
      <c r="E112" s="22">
        <f t="shared" si="0"/>
        <v>1052</v>
      </c>
    </row>
    <row r="113" spans="1:7" ht="20.100000000000001" customHeight="1" x14ac:dyDescent="0.25">
      <c r="A113" s="23" t="s">
        <v>84</v>
      </c>
      <c r="B113" s="102"/>
      <c r="C113" s="22">
        <v>26</v>
      </c>
      <c r="D113" s="22">
        <v>34</v>
      </c>
      <c r="E113" s="22">
        <f t="shared" si="0"/>
        <v>60</v>
      </c>
    </row>
    <row r="114" spans="1:7" ht="20.100000000000001" customHeight="1" x14ac:dyDescent="0.25">
      <c r="A114" s="33" t="s">
        <v>7</v>
      </c>
      <c r="B114" s="103"/>
      <c r="C114" s="35">
        <f>SUM(C102:C113)</f>
        <v>14457</v>
      </c>
      <c r="D114" s="35">
        <f t="shared" ref="D114:E114" si="1">SUM(D102:D113)</f>
        <v>22239</v>
      </c>
      <c r="E114" s="35">
        <f t="shared" si="1"/>
        <v>36696</v>
      </c>
      <c r="F114" s="74"/>
      <c r="G114" s="90"/>
    </row>
    <row r="115" spans="1:7" ht="25.5" customHeight="1" x14ac:dyDescent="0.25">
      <c r="A115" s="104"/>
      <c r="B115" s="105"/>
      <c r="C115" s="105"/>
      <c r="D115" s="106"/>
      <c r="E115" s="106"/>
    </row>
    <row r="116" spans="1:7" ht="34.5" customHeight="1" x14ac:dyDescent="0.25">
      <c r="A116" s="6" t="s">
        <v>126</v>
      </c>
      <c r="B116" s="6" t="s">
        <v>3</v>
      </c>
      <c r="C116" s="7" t="s">
        <v>129</v>
      </c>
      <c r="D116" s="56"/>
      <c r="E116" s="57"/>
    </row>
    <row r="117" spans="1:7" ht="20.100000000000001" customHeight="1" x14ac:dyDescent="0.25">
      <c r="A117" s="23" t="s">
        <v>76</v>
      </c>
      <c r="B117" s="22">
        <v>10</v>
      </c>
      <c r="C117" s="75">
        <v>11</v>
      </c>
      <c r="D117" s="42"/>
      <c r="E117" s="52"/>
    </row>
    <row r="118" spans="1:7" ht="20.100000000000001" customHeight="1" x14ac:dyDescent="0.25">
      <c r="A118" s="23" t="s">
        <v>89</v>
      </c>
      <c r="B118" s="22">
        <v>16</v>
      </c>
      <c r="C118" s="75">
        <v>25</v>
      </c>
      <c r="D118" s="42"/>
      <c r="E118" s="52"/>
    </row>
    <row r="119" spans="1:7" ht="20.100000000000001" customHeight="1" x14ac:dyDescent="0.25">
      <c r="A119" s="23" t="s">
        <v>119</v>
      </c>
      <c r="B119" s="22">
        <v>40</v>
      </c>
      <c r="C119" s="75">
        <v>61</v>
      </c>
      <c r="D119" s="42"/>
      <c r="E119" s="52"/>
    </row>
    <row r="120" spans="1:7" ht="20.100000000000001" customHeight="1" x14ac:dyDescent="0.25">
      <c r="A120" s="23" t="s">
        <v>77</v>
      </c>
      <c r="B120" s="22">
        <v>10</v>
      </c>
      <c r="C120" s="75">
        <v>17</v>
      </c>
      <c r="D120" s="42"/>
      <c r="E120" s="52"/>
    </row>
    <row r="121" spans="1:7" ht="20.100000000000001" customHeight="1" x14ac:dyDescent="0.25">
      <c r="A121" s="23" t="s">
        <v>78</v>
      </c>
      <c r="B121" s="22">
        <v>24</v>
      </c>
      <c r="C121" s="75">
        <v>24</v>
      </c>
      <c r="D121" s="42"/>
      <c r="E121" s="52"/>
    </row>
    <row r="122" spans="1:7" ht="20.100000000000001" customHeight="1" x14ac:dyDescent="0.25">
      <c r="A122" s="23" t="s">
        <v>79</v>
      </c>
      <c r="B122" s="22">
        <v>27</v>
      </c>
      <c r="C122" s="75">
        <v>34</v>
      </c>
      <c r="D122" s="42"/>
      <c r="E122" s="52"/>
    </row>
    <row r="123" spans="1:7" ht="20.100000000000001" customHeight="1" x14ac:dyDescent="0.25">
      <c r="A123" s="23" t="s">
        <v>80</v>
      </c>
      <c r="B123" s="22">
        <v>41</v>
      </c>
      <c r="C123" s="75">
        <v>24</v>
      </c>
      <c r="D123" s="42"/>
      <c r="E123" s="52"/>
    </row>
    <row r="124" spans="1:7" ht="20.100000000000001" customHeight="1" x14ac:dyDescent="0.25">
      <c r="A124" s="23" t="s">
        <v>120</v>
      </c>
      <c r="B124" s="22">
        <v>5500</v>
      </c>
      <c r="C124" s="75">
        <v>8231</v>
      </c>
      <c r="D124" s="42"/>
      <c r="E124" s="52"/>
    </row>
    <row r="125" spans="1:7" ht="20.100000000000001" customHeight="1" x14ac:dyDescent="0.25">
      <c r="A125" s="23" t="s">
        <v>81</v>
      </c>
      <c r="B125" s="22">
        <v>14</v>
      </c>
      <c r="C125" s="75">
        <v>23</v>
      </c>
      <c r="D125" s="44"/>
      <c r="E125" s="44"/>
    </row>
    <row r="126" spans="1:7" ht="20.100000000000001" customHeight="1" x14ac:dyDescent="0.25">
      <c r="A126" s="23" t="s">
        <v>82</v>
      </c>
      <c r="B126" s="22">
        <v>210</v>
      </c>
      <c r="C126" s="75">
        <v>165</v>
      </c>
      <c r="D126" s="44"/>
      <c r="E126" s="44"/>
    </row>
    <row r="127" spans="1:7" ht="20.100000000000001" customHeight="1" x14ac:dyDescent="0.25">
      <c r="A127" s="23" t="s">
        <v>83</v>
      </c>
      <c r="B127" s="22">
        <v>442</v>
      </c>
      <c r="C127" s="75">
        <v>315</v>
      </c>
      <c r="D127" s="44"/>
      <c r="E127" s="44"/>
    </row>
    <row r="128" spans="1:7" ht="20.100000000000001" customHeight="1" x14ac:dyDescent="0.25">
      <c r="A128" s="23" t="s">
        <v>84</v>
      </c>
      <c r="B128" s="22">
        <v>10</v>
      </c>
      <c r="C128" s="75">
        <v>9</v>
      </c>
      <c r="D128" s="44"/>
      <c r="E128" s="44"/>
    </row>
    <row r="129" spans="1:8" ht="20.100000000000001" customHeight="1" x14ac:dyDescent="0.25">
      <c r="A129" s="33" t="s">
        <v>7</v>
      </c>
      <c r="B129" s="35">
        <f>SUM(B117:B128)</f>
        <v>6344</v>
      </c>
      <c r="C129" s="35">
        <f>SUM(C117:C128)</f>
        <v>8939</v>
      </c>
      <c r="D129" s="76"/>
      <c r="E129" s="45"/>
    </row>
    <row r="130" spans="1:8" ht="25.5" customHeight="1" x14ac:dyDescent="0.25">
      <c r="A130" s="97"/>
      <c r="B130" s="98"/>
      <c r="C130" s="107"/>
      <c r="D130" s="99"/>
      <c r="E130" s="100"/>
    </row>
    <row r="131" spans="1:8" ht="28.5" customHeight="1" x14ac:dyDescent="0.25">
      <c r="A131" s="7" t="s">
        <v>104</v>
      </c>
      <c r="B131" s="7" t="s">
        <v>129</v>
      </c>
      <c r="C131" s="56"/>
      <c r="D131" s="57"/>
      <c r="E131" s="56"/>
      <c r="G131" s="65" t="s">
        <v>117</v>
      </c>
      <c r="H131" s="65" t="s">
        <v>118</v>
      </c>
    </row>
    <row r="132" spans="1:8" ht="20.100000000000001" customHeight="1" x14ac:dyDescent="0.25">
      <c r="A132" s="36" t="s">
        <v>85</v>
      </c>
      <c r="B132" s="22">
        <f>G132+H132</f>
        <v>27946</v>
      </c>
      <c r="C132" s="42"/>
      <c r="D132" s="52"/>
      <c r="E132" s="42"/>
      <c r="G132" s="80">
        <v>15466</v>
      </c>
      <c r="H132" s="80">
        <v>12480</v>
      </c>
    </row>
    <row r="133" spans="1:8" ht="20.100000000000001" customHeight="1" x14ac:dyDescent="0.25">
      <c r="A133" s="18" t="s">
        <v>86</v>
      </c>
      <c r="B133" s="22">
        <f t="shared" ref="B133:B149" si="2">G133+H133</f>
        <v>118</v>
      </c>
      <c r="C133" s="42"/>
      <c r="D133" s="52"/>
      <c r="E133" s="42"/>
      <c r="G133" s="65">
        <v>118</v>
      </c>
      <c r="H133" s="65">
        <v>0</v>
      </c>
    </row>
    <row r="134" spans="1:8" ht="20.100000000000001" customHeight="1" x14ac:dyDescent="0.25">
      <c r="A134" s="36" t="s">
        <v>87</v>
      </c>
      <c r="B134" s="22">
        <f t="shared" si="2"/>
        <v>1823</v>
      </c>
      <c r="C134" s="42"/>
      <c r="D134" s="52"/>
      <c r="E134" s="42"/>
      <c r="G134" s="65">
        <v>0</v>
      </c>
      <c r="H134" s="80">
        <v>1823</v>
      </c>
    </row>
    <row r="135" spans="1:8" ht="20.100000000000001" customHeight="1" x14ac:dyDescent="0.25">
      <c r="A135" s="18" t="s">
        <v>76</v>
      </c>
      <c r="B135" s="22">
        <f t="shared" si="2"/>
        <v>25</v>
      </c>
      <c r="C135" s="42"/>
      <c r="D135" s="52"/>
      <c r="E135" s="42"/>
      <c r="G135" s="65">
        <v>0</v>
      </c>
      <c r="H135" s="65">
        <v>25</v>
      </c>
    </row>
    <row r="136" spans="1:8" ht="20.100000000000001" customHeight="1" x14ac:dyDescent="0.25">
      <c r="A136" s="36" t="s">
        <v>88</v>
      </c>
      <c r="B136" s="22">
        <f t="shared" si="2"/>
        <v>46</v>
      </c>
      <c r="C136" s="50"/>
      <c r="D136" s="50"/>
      <c r="E136" s="50"/>
      <c r="G136" s="65">
        <v>0</v>
      </c>
      <c r="H136" s="65">
        <v>46</v>
      </c>
    </row>
    <row r="137" spans="1:8" ht="20.100000000000001" customHeight="1" x14ac:dyDescent="0.25">
      <c r="A137" s="18" t="s">
        <v>89</v>
      </c>
      <c r="B137" s="22">
        <f t="shared" si="2"/>
        <v>137</v>
      </c>
      <c r="C137" s="51"/>
      <c r="D137" s="51"/>
      <c r="E137" s="51"/>
      <c r="G137" s="65">
        <v>0</v>
      </c>
      <c r="H137" s="65">
        <v>137</v>
      </c>
    </row>
    <row r="138" spans="1:8" ht="20.100000000000001" customHeight="1" x14ac:dyDescent="0.25">
      <c r="A138" s="36" t="s">
        <v>90</v>
      </c>
      <c r="B138" s="22">
        <f t="shared" si="2"/>
        <v>157</v>
      </c>
      <c r="C138" s="50"/>
      <c r="D138" s="50"/>
      <c r="E138" s="50"/>
      <c r="G138" s="65">
        <v>98</v>
      </c>
      <c r="H138" s="65">
        <v>59</v>
      </c>
    </row>
    <row r="139" spans="1:8" ht="20.100000000000001" customHeight="1" x14ac:dyDescent="0.25">
      <c r="A139" s="36" t="s">
        <v>91</v>
      </c>
      <c r="B139" s="22">
        <f t="shared" si="2"/>
        <v>838</v>
      </c>
      <c r="C139" s="50"/>
      <c r="D139" s="50"/>
      <c r="E139" s="50"/>
      <c r="G139" s="65">
        <v>213</v>
      </c>
      <c r="H139" s="65">
        <v>625</v>
      </c>
    </row>
    <row r="140" spans="1:8" ht="20.100000000000001" customHeight="1" x14ac:dyDescent="0.25">
      <c r="A140" s="36" t="s">
        <v>78</v>
      </c>
      <c r="B140" s="22">
        <f t="shared" si="2"/>
        <v>24</v>
      </c>
      <c r="C140" s="50"/>
      <c r="D140" s="50"/>
      <c r="E140" s="50"/>
      <c r="G140" s="65">
        <v>6</v>
      </c>
      <c r="H140" s="65">
        <v>18</v>
      </c>
    </row>
    <row r="141" spans="1:8" ht="20.100000000000001" customHeight="1" x14ac:dyDescent="0.25">
      <c r="A141" s="36" t="s">
        <v>79</v>
      </c>
      <c r="B141" s="22">
        <f t="shared" si="2"/>
        <v>123</v>
      </c>
      <c r="C141" s="50"/>
      <c r="D141" s="50"/>
      <c r="E141" s="50"/>
      <c r="G141" s="65">
        <v>0</v>
      </c>
      <c r="H141" s="65">
        <v>123</v>
      </c>
    </row>
    <row r="142" spans="1:8" ht="20.100000000000001" customHeight="1" x14ac:dyDescent="0.25">
      <c r="A142" s="36" t="s">
        <v>80</v>
      </c>
      <c r="B142" s="22">
        <f t="shared" si="2"/>
        <v>12</v>
      </c>
      <c r="C142" s="50"/>
      <c r="D142" s="50"/>
      <c r="E142" s="50"/>
      <c r="G142" s="65">
        <v>0</v>
      </c>
      <c r="H142" s="65">
        <v>12</v>
      </c>
    </row>
    <row r="143" spans="1:8" ht="20.100000000000001" customHeight="1" x14ac:dyDescent="0.25">
      <c r="A143" s="9" t="s">
        <v>92</v>
      </c>
      <c r="B143" s="22">
        <f t="shared" si="2"/>
        <v>12</v>
      </c>
      <c r="C143" s="50"/>
      <c r="D143" s="50"/>
      <c r="E143" s="50"/>
      <c r="G143" s="82">
        <v>0</v>
      </c>
      <c r="H143" s="82">
        <v>12</v>
      </c>
    </row>
    <row r="144" spans="1:8" ht="20.100000000000001" customHeight="1" x14ac:dyDescent="0.25">
      <c r="A144" s="36" t="s">
        <v>93</v>
      </c>
      <c r="B144" s="22">
        <f t="shared" si="2"/>
        <v>3833</v>
      </c>
      <c r="C144" s="51"/>
      <c r="D144" s="51"/>
      <c r="E144" s="51"/>
      <c r="G144" s="80">
        <v>1192</v>
      </c>
      <c r="H144" s="80">
        <v>2641</v>
      </c>
    </row>
    <row r="145" spans="1:8" ht="20.100000000000001" customHeight="1" x14ac:dyDescent="0.25">
      <c r="A145" s="36" t="s">
        <v>82</v>
      </c>
      <c r="B145" s="22">
        <f t="shared" si="2"/>
        <v>633</v>
      </c>
      <c r="C145" s="51"/>
      <c r="D145" s="51"/>
      <c r="E145" s="51"/>
      <c r="G145" s="65">
        <v>53</v>
      </c>
      <c r="H145" s="65">
        <v>580</v>
      </c>
    </row>
    <row r="146" spans="1:8" ht="19.5" customHeight="1" x14ac:dyDescent="0.25">
      <c r="A146" s="36" t="s">
        <v>83</v>
      </c>
      <c r="B146" s="22">
        <f>G146+H146</f>
        <v>539</v>
      </c>
      <c r="C146" s="50"/>
      <c r="D146" s="50"/>
      <c r="E146" s="50"/>
      <c r="G146" s="65">
        <v>140</v>
      </c>
      <c r="H146" s="65">
        <v>399</v>
      </c>
    </row>
    <row r="147" spans="1:8" ht="20.100000000000001" customHeight="1" x14ac:dyDescent="0.25">
      <c r="A147" s="36" t="s">
        <v>94</v>
      </c>
      <c r="B147" s="22">
        <f>G147+H147</f>
        <v>540</v>
      </c>
      <c r="C147" s="48"/>
      <c r="D147" s="48"/>
      <c r="E147" s="48"/>
      <c r="G147" s="65">
        <v>88</v>
      </c>
      <c r="H147" s="65">
        <v>452</v>
      </c>
    </row>
    <row r="148" spans="1:8" ht="20.100000000000001" customHeight="1" x14ac:dyDescent="0.25">
      <c r="A148" s="36" t="s">
        <v>95</v>
      </c>
      <c r="B148" s="22">
        <f t="shared" si="2"/>
        <v>178</v>
      </c>
      <c r="C148" s="54"/>
      <c r="D148" s="54"/>
      <c r="E148" s="54"/>
      <c r="G148" s="65">
        <v>21</v>
      </c>
      <c r="H148" s="65">
        <v>157</v>
      </c>
    </row>
    <row r="149" spans="1:8" ht="20.100000000000001" customHeight="1" x14ac:dyDescent="0.25">
      <c r="A149" s="36" t="s">
        <v>84</v>
      </c>
      <c r="B149" s="22">
        <f t="shared" si="2"/>
        <v>24</v>
      </c>
      <c r="C149" s="54"/>
      <c r="D149" s="54"/>
      <c r="E149" s="54"/>
      <c r="G149" s="65">
        <v>0</v>
      </c>
      <c r="H149" s="65">
        <v>24</v>
      </c>
    </row>
    <row r="150" spans="1:8" ht="20.100000000000001" customHeight="1" x14ac:dyDescent="0.25">
      <c r="A150" s="37" t="s">
        <v>7</v>
      </c>
      <c r="B150" s="69">
        <f>SUM(B132:B149)</f>
        <v>37008</v>
      </c>
      <c r="C150" s="43"/>
      <c r="D150" s="43"/>
      <c r="E150" s="43"/>
      <c r="G150" s="119">
        <f>SUM(G132:H149)</f>
        <v>37008</v>
      </c>
      <c r="H150" s="120"/>
    </row>
    <row r="151" spans="1:8" ht="25.5" customHeight="1" x14ac:dyDescent="0.25">
      <c r="A151" s="97"/>
      <c r="B151" s="98"/>
      <c r="C151" s="99"/>
      <c r="D151" s="99"/>
      <c r="E151" s="100"/>
    </row>
    <row r="152" spans="1:8" ht="25.5" customHeight="1" x14ac:dyDescent="0.25">
      <c r="A152" s="7" t="s">
        <v>105</v>
      </c>
      <c r="B152" s="7" t="s">
        <v>129</v>
      </c>
      <c r="C152" s="56"/>
      <c r="D152" s="57"/>
      <c r="E152" s="56"/>
    </row>
    <row r="153" spans="1:8" ht="20.100000000000001" customHeight="1" x14ac:dyDescent="0.25">
      <c r="A153" s="36" t="s">
        <v>43</v>
      </c>
      <c r="B153" s="66">
        <v>1706</v>
      </c>
      <c r="C153" s="54"/>
      <c r="D153" s="54"/>
      <c r="E153" s="54"/>
    </row>
    <row r="154" spans="1:8" ht="20.100000000000001" customHeight="1" x14ac:dyDescent="0.25">
      <c r="A154" s="36" t="s">
        <v>96</v>
      </c>
      <c r="B154" s="66">
        <v>192</v>
      </c>
      <c r="C154" s="54"/>
      <c r="D154" s="54"/>
      <c r="E154" s="54"/>
    </row>
    <row r="155" spans="1:8" ht="20.100000000000001" customHeight="1" x14ac:dyDescent="0.25">
      <c r="A155" s="18" t="s">
        <v>111</v>
      </c>
      <c r="B155" s="66">
        <v>2996</v>
      </c>
      <c r="C155" s="54"/>
      <c r="D155" s="54"/>
      <c r="E155" s="54"/>
    </row>
    <row r="156" spans="1:8" ht="25.5" customHeight="1" x14ac:dyDescent="0.25">
      <c r="A156" s="91"/>
      <c r="B156" s="91"/>
      <c r="C156" s="92"/>
      <c r="D156" s="92"/>
      <c r="E156" s="92"/>
    </row>
    <row r="157" spans="1:8" ht="33" customHeight="1" x14ac:dyDescent="0.25">
      <c r="A157" s="7" t="s">
        <v>106</v>
      </c>
      <c r="B157" s="6" t="s">
        <v>3</v>
      </c>
      <c r="C157" s="7" t="s">
        <v>129</v>
      </c>
      <c r="D157" s="56"/>
      <c r="E157" s="57"/>
    </row>
    <row r="158" spans="1:8" ht="20.100000000000001" customHeight="1" x14ac:dyDescent="0.25">
      <c r="A158" s="68" t="s">
        <v>97</v>
      </c>
      <c r="B158" s="10">
        <v>926</v>
      </c>
      <c r="C158" s="24">
        <f>C8</f>
        <v>852</v>
      </c>
      <c r="D158" s="42"/>
      <c r="E158" s="52"/>
    </row>
    <row r="159" spans="1:8" ht="20.100000000000001" customHeight="1" x14ac:dyDescent="0.25">
      <c r="A159" s="68" t="s">
        <v>9</v>
      </c>
      <c r="B159" s="10">
        <v>545</v>
      </c>
      <c r="C159" s="24">
        <f>C14</f>
        <v>549</v>
      </c>
      <c r="D159" s="42"/>
      <c r="E159" s="52"/>
    </row>
    <row r="160" spans="1:8" ht="20.100000000000001" customHeight="1" x14ac:dyDescent="0.25">
      <c r="A160" s="38" t="s">
        <v>98</v>
      </c>
      <c r="B160" s="19">
        <v>15642</v>
      </c>
      <c r="C160" s="67">
        <f>C26</f>
        <v>15145</v>
      </c>
      <c r="D160" s="42"/>
      <c r="E160" s="52"/>
    </row>
    <row r="161" spans="1:5" ht="20.100000000000001" customHeight="1" x14ac:dyDescent="0.25">
      <c r="A161" s="38" t="s">
        <v>55</v>
      </c>
      <c r="B161" s="19">
        <v>30000</v>
      </c>
      <c r="C161" s="67">
        <f>C72</f>
        <v>26699</v>
      </c>
      <c r="D161" s="42"/>
      <c r="E161" s="52"/>
    </row>
    <row r="162" spans="1:5" ht="20.100000000000001" customHeight="1" x14ac:dyDescent="0.25">
      <c r="A162" s="39" t="s">
        <v>99</v>
      </c>
      <c r="B162" s="19">
        <v>60</v>
      </c>
      <c r="C162" s="67">
        <f>C69</f>
        <v>62</v>
      </c>
      <c r="D162" s="55"/>
      <c r="E162" s="55"/>
    </row>
    <row r="163" spans="1:5" ht="20.100000000000001" customHeight="1" x14ac:dyDescent="0.25">
      <c r="A163" s="39" t="s">
        <v>100</v>
      </c>
      <c r="B163" s="19">
        <v>1100</v>
      </c>
      <c r="C163" s="67">
        <f>C83+C84</f>
        <v>1003</v>
      </c>
      <c r="D163" s="55"/>
      <c r="E163" s="55"/>
    </row>
    <row r="164" spans="1:5" ht="20.100000000000001" customHeight="1" x14ac:dyDescent="0.25">
      <c r="A164" s="39" t="s">
        <v>101</v>
      </c>
      <c r="B164" s="19">
        <v>263</v>
      </c>
      <c r="C164" s="67">
        <f>C85</f>
        <v>272</v>
      </c>
      <c r="D164" s="55"/>
      <c r="E164" s="55"/>
    </row>
    <row r="165" spans="1:5" ht="20.100000000000001" customHeight="1" x14ac:dyDescent="0.25">
      <c r="A165" s="39" t="s">
        <v>114</v>
      </c>
      <c r="B165" s="19">
        <v>6344</v>
      </c>
      <c r="C165" s="67">
        <f>C129</f>
        <v>8939</v>
      </c>
      <c r="D165" s="55"/>
      <c r="E165" s="55"/>
    </row>
    <row r="166" spans="1:5" ht="20.100000000000001" customHeight="1" x14ac:dyDescent="0.25">
      <c r="A166" s="77" t="s">
        <v>113</v>
      </c>
      <c r="B166" s="78" t="s">
        <v>102</v>
      </c>
      <c r="C166" s="79">
        <f>C114</f>
        <v>14457</v>
      </c>
      <c r="D166" s="55"/>
      <c r="E166" s="55"/>
    </row>
    <row r="167" spans="1:5" ht="25.5" customHeight="1" x14ac:dyDescent="0.25">
      <c r="A167" s="2"/>
      <c r="B167" s="3"/>
      <c r="C167" s="4"/>
      <c r="D167" s="3"/>
      <c r="E167" s="3"/>
    </row>
    <row r="168" spans="1:5" ht="25.5" customHeight="1" x14ac:dyDescent="0.25"/>
    <row r="169" spans="1:5" ht="25.5" customHeight="1" x14ac:dyDescent="0.25"/>
    <row r="170" spans="1:5" ht="25.5" customHeight="1" x14ac:dyDescent="0.25"/>
    <row r="171" spans="1:5" ht="25.5" customHeight="1" x14ac:dyDescent="0.25"/>
    <row r="172" spans="1:5" ht="25.5" customHeight="1" x14ac:dyDescent="0.25"/>
    <row r="173" spans="1:5" ht="25.5" customHeight="1" x14ac:dyDescent="0.25"/>
    <row r="174" spans="1:5" ht="25.5" customHeight="1" x14ac:dyDescent="0.25"/>
    <row r="175" spans="1:5" ht="25.5" customHeight="1" x14ac:dyDescent="0.25"/>
    <row r="176" spans="1:5" ht="25.5" customHeight="1" x14ac:dyDescent="0.25"/>
    <row r="177" ht="25.5" customHeight="1" x14ac:dyDescent="0.25"/>
    <row r="178" ht="25.5" customHeight="1" x14ac:dyDescent="0.25"/>
    <row r="179" ht="25.5" customHeight="1" x14ac:dyDescent="0.25"/>
    <row r="180" ht="25.5" customHeight="1" x14ac:dyDescent="0.25"/>
    <row r="181" ht="25.5" customHeight="1" x14ac:dyDescent="0.25"/>
    <row r="182" ht="25.5" customHeight="1" x14ac:dyDescent="0.25"/>
    <row r="183" ht="25.5" customHeight="1" x14ac:dyDescent="0.25"/>
    <row r="184" ht="25.5" customHeight="1" x14ac:dyDescent="0.25"/>
    <row r="185" ht="25.5" customHeight="1" x14ac:dyDescent="0.25"/>
    <row r="186" ht="25.5" customHeight="1" x14ac:dyDescent="0.25"/>
    <row r="187" ht="25.5" customHeight="1" x14ac:dyDescent="0.25"/>
    <row r="188" ht="25.5" customHeight="1" x14ac:dyDescent="0.25"/>
    <row r="189" ht="25.5" customHeight="1" x14ac:dyDescent="0.25"/>
    <row r="190" ht="25.5" customHeight="1" x14ac:dyDescent="0.25"/>
    <row r="191" ht="25.5" customHeight="1" x14ac:dyDescent="0.25"/>
    <row r="192" ht="25.5" customHeight="1" x14ac:dyDescent="0.25"/>
    <row r="193" ht="25.5" customHeight="1" x14ac:dyDescent="0.25"/>
    <row r="194" ht="25.5" customHeight="1" x14ac:dyDescent="0.25"/>
    <row r="195" ht="25.5" customHeight="1" x14ac:dyDescent="0.25"/>
    <row r="196" ht="25.5" customHeight="1" x14ac:dyDescent="0.25"/>
    <row r="197" ht="25.5" customHeight="1" x14ac:dyDescent="0.25"/>
    <row r="198" ht="25.5" customHeight="1" x14ac:dyDescent="0.25"/>
    <row r="199" ht="25.5" customHeight="1" x14ac:dyDescent="0.25"/>
    <row r="200" ht="25.5" customHeight="1" x14ac:dyDescent="0.25"/>
    <row r="201" ht="25.5" customHeight="1" x14ac:dyDescent="0.25"/>
    <row r="202" ht="25.5" customHeight="1" x14ac:dyDescent="0.25"/>
    <row r="203" ht="25.5" customHeight="1" x14ac:dyDescent="0.25"/>
    <row r="204" ht="25.5" customHeight="1" x14ac:dyDescent="0.25"/>
    <row r="205" ht="25.5" customHeight="1" x14ac:dyDescent="0.25"/>
    <row r="206" ht="25.5" customHeight="1" x14ac:dyDescent="0.25"/>
    <row r="207" ht="25.5" customHeight="1" x14ac:dyDescent="0.25"/>
    <row r="208" ht="25.5" customHeight="1" x14ac:dyDescent="0.25"/>
    <row r="209" ht="25.5" customHeight="1" x14ac:dyDescent="0.25"/>
    <row r="210" ht="25.5" customHeight="1" x14ac:dyDescent="0.25"/>
    <row r="211" ht="25.5" customHeight="1" x14ac:dyDescent="0.25"/>
    <row r="212" ht="25.5" customHeight="1" x14ac:dyDescent="0.25"/>
    <row r="213" ht="25.5" customHeight="1" x14ac:dyDescent="0.25"/>
    <row r="214" ht="25.5" customHeight="1" x14ac:dyDescent="0.25"/>
    <row r="215" ht="25.5" customHeight="1" x14ac:dyDescent="0.25"/>
    <row r="216" ht="25.5" customHeight="1" x14ac:dyDescent="0.25"/>
    <row r="217" ht="25.5" customHeight="1" x14ac:dyDescent="0.25"/>
    <row r="218" ht="25.5" customHeight="1" x14ac:dyDescent="0.25"/>
    <row r="219" ht="25.5" customHeight="1" x14ac:dyDescent="0.25"/>
    <row r="220" ht="25.5" customHeight="1" x14ac:dyDescent="0.25"/>
    <row r="221" ht="25.5" customHeight="1" x14ac:dyDescent="0.25"/>
    <row r="222" ht="25.5" customHeight="1" x14ac:dyDescent="0.25"/>
    <row r="223" ht="25.5" customHeight="1" x14ac:dyDescent="0.25"/>
    <row r="224" ht="25.5" customHeight="1" x14ac:dyDescent="0.25"/>
    <row r="225" ht="25.5" customHeight="1" x14ac:dyDescent="0.25"/>
    <row r="226" ht="25.5" customHeight="1" x14ac:dyDescent="0.25"/>
    <row r="227" ht="25.5" customHeight="1" x14ac:dyDescent="0.25"/>
    <row r="228" ht="25.5" customHeight="1" x14ac:dyDescent="0.25"/>
    <row r="229" ht="25.5" customHeight="1" x14ac:dyDescent="0.25"/>
    <row r="230" ht="25.5" customHeight="1" x14ac:dyDescent="0.25"/>
    <row r="231" ht="25.5" customHeight="1" x14ac:dyDescent="0.25"/>
    <row r="232" ht="25.5" customHeight="1" x14ac:dyDescent="0.25"/>
    <row r="233" ht="25.5" customHeight="1" x14ac:dyDescent="0.25"/>
    <row r="234" ht="25.5" customHeight="1" x14ac:dyDescent="0.25"/>
    <row r="235" ht="25.5" customHeight="1" x14ac:dyDescent="0.25"/>
    <row r="236" ht="25.5" customHeight="1" x14ac:dyDescent="0.25"/>
    <row r="237" ht="25.5" customHeight="1" x14ac:dyDescent="0.25"/>
    <row r="238" ht="25.5" customHeight="1" x14ac:dyDescent="0.25"/>
    <row r="239" ht="25.5" customHeight="1" x14ac:dyDescent="0.25"/>
    <row r="240" ht="25.5" customHeight="1" x14ac:dyDescent="0.25"/>
    <row r="241" ht="25.5" customHeight="1" x14ac:dyDescent="0.25"/>
    <row r="242" ht="25.5" customHeight="1" x14ac:dyDescent="0.25"/>
    <row r="243" ht="25.5" customHeight="1" x14ac:dyDescent="0.25"/>
    <row r="244" ht="25.5" customHeight="1" x14ac:dyDescent="0.25"/>
    <row r="245" ht="25.5" customHeight="1" x14ac:dyDescent="0.25"/>
    <row r="246" ht="25.5" customHeight="1" x14ac:dyDescent="0.25"/>
    <row r="247" ht="25.5" customHeight="1" x14ac:dyDescent="0.25"/>
    <row r="248" ht="25.5" customHeight="1" x14ac:dyDescent="0.25"/>
    <row r="249" ht="25.5" customHeight="1" x14ac:dyDescent="0.25"/>
    <row r="250" ht="25.5" customHeight="1" x14ac:dyDescent="0.25"/>
    <row r="251" ht="25.5" customHeight="1" x14ac:dyDescent="0.25"/>
    <row r="252" ht="25.5" customHeight="1" x14ac:dyDescent="0.25"/>
    <row r="253" ht="25.5" customHeight="1" x14ac:dyDescent="0.25"/>
    <row r="254" ht="25.5" customHeight="1" x14ac:dyDescent="0.25"/>
    <row r="255" ht="25.5" customHeight="1" x14ac:dyDescent="0.25"/>
    <row r="256" ht="25.5" customHeight="1" x14ac:dyDescent="0.25"/>
    <row r="257" ht="25.5" customHeight="1" x14ac:dyDescent="0.25"/>
    <row r="258" ht="25.5" customHeight="1" x14ac:dyDescent="0.25"/>
    <row r="259" ht="25.5" customHeight="1" x14ac:dyDescent="0.25"/>
    <row r="260" ht="25.5" customHeight="1" x14ac:dyDescent="0.25"/>
    <row r="261" ht="25.5" customHeight="1" x14ac:dyDescent="0.25"/>
    <row r="262" ht="25.5" customHeight="1" x14ac:dyDescent="0.25"/>
    <row r="263" ht="25.5" customHeight="1" x14ac:dyDescent="0.25"/>
    <row r="264" ht="25.5" customHeight="1" x14ac:dyDescent="0.25"/>
    <row r="265" ht="25.5" customHeight="1" x14ac:dyDescent="0.25"/>
    <row r="266" ht="25.5" customHeight="1" x14ac:dyDescent="0.25"/>
    <row r="267" ht="25.5" customHeight="1" x14ac:dyDescent="0.25"/>
    <row r="268" ht="25.5" customHeight="1" x14ac:dyDescent="0.25"/>
    <row r="269" ht="25.5" customHeight="1" x14ac:dyDescent="0.25"/>
    <row r="270" ht="25.5" customHeight="1" x14ac:dyDescent="0.25"/>
    <row r="271" ht="25.5" customHeight="1" x14ac:dyDescent="0.25"/>
    <row r="272" ht="25.5" customHeight="1" x14ac:dyDescent="0.25"/>
    <row r="273" ht="25.5" customHeight="1" x14ac:dyDescent="0.25"/>
    <row r="274" ht="25.5" customHeight="1" x14ac:dyDescent="0.25"/>
    <row r="275" ht="25.5" customHeight="1" x14ac:dyDescent="0.25"/>
    <row r="276" ht="25.5" customHeight="1" x14ac:dyDescent="0.25"/>
    <row r="277" ht="25.5" customHeight="1" x14ac:dyDescent="0.25"/>
    <row r="278" ht="25.5" customHeight="1" x14ac:dyDescent="0.25"/>
    <row r="279" ht="25.5" customHeight="1" x14ac:dyDescent="0.25"/>
    <row r="280" ht="25.5" customHeight="1" x14ac:dyDescent="0.25"/>
    <row r="281" ht="25.5" customHeight="1" x14ac:dyDescent="0.25"/>
    <row r="282" ht="25.5" customHeight="1" x14ac:dyDescent="0.25"/>
    <row r="283" ht="25.5" customHeight="1" x14ac:dyDescent="0.25"/>
    <row r="284" ht="25.5" customHeight="1" x14ac:dyDescent="0.25"/>
    <row r="285" ht="25.5" customHeight="1" x14ac:dyDescent="0.25"/>
    <row r="286" ht="25.5" customHeight="1" x14ac:dyDescent="0.25"/>
    <row r="287" ht="25.5" customHeight="1" x14ac:dyDescent="0.25"/>
    <row r="288" ht="25.5" customHeight="1" x14ac:dyDescent="0.25"/>
    <row r="289" ht="25.5" customHeight="1" x14ac:dyDescent="0.25"/>
    <row r="290" ht="25.5" customHeight="1" x14ac:dyDescent="0.25"/>
    <row r="291" ht="25.5" customHeight="1" x14ac:dyDescent="0.25"/>
    <row r="292" ht="25.5" customHeight="1" x14ac:dyDescent="0.25"/>
    <row r="293" ht="25.5" customHeight="1" x14ac:dyDescent="0.25"/>
    <row r="294" ht="25.5" customHeight="1" x14ac:dyDescent="0.25"/>
    <row r="295" ht="25.5" customHeight="1" x14ac:dyDescent="0.25"/>
    <row r="296" ht="25.5" customHeight="1" x14ac:dyDescent="0.25"/>
    <row r="297" ht="25.5" customHeight="1" x14ac:dyDescent="0.25"/>
    <row r="298" ht="25.5" customHeight="1" x14ac:dyDescent="0.25"/>
    <row r="299" ht="25.5" customHeight="1" x14ac:dyDescent="0.25"/>
    <row r="300" ht="25.5" customHeight="1" x14ac:dyDescent="0.25"/>
    <row r="301" ht="25.5" customHeight="1" x14ac:dyDescent="0.25"/>
    <row r="302" ht="25.5" customHeight="1" x14ac:dyDescent="0.25"/>
    <row r="303" ht="25.5" customHeight="1" x14ac:dyDescent="0.25"/>
    <row r="304" ht="25.5" customHeight="1" x14ac:dyDescent="0.25"/>
    <row r="305" ht="25.5" customHeight="1" x14ac:dyDescent="0.25"/>
    <row r="306" ht="25.5" customHeight="1" x14ac:dyDescent="0.25"/>
    <row r="307" ht="25.5" customHeight="1" x14ac:dyDescent="0.25"/>
    <row r="308" ht="25.5" customHeight="1" x14ac:dyDescent="0.25"/>
    <row r="309" ht="25.5" customHeight="1" x14ac:dyDescent="0.25"/>
    <row r="310" ht="25.5" customHeight="1" x14ac:dyDescent="0.25"/>
    <row r="311" ht="25.5" customHeight="1" x14ac:dyDescent="0.25"/>
    <row r="312" ht="25.5" customHeight="1" x14ac:dyDescent="0.25"/>
    <row r="313" ht="25.5" customHeight="1" x14ac:dyDescent="0.25"/>
    <row r="314" ht="25.5" customHeight="1" x14ac:dyDescent="0.25"/>
    <row r="315" ht="25.5" customHeight="1" x14ac:dyDescent="0.25"/>
    <row r="316" ht="25.5" customHeight="1" x14ac:dyDescent="0.25"/>
    <row r="317" ht="25.5" customHeight="1" x14ac:dyDescent="0.25"/>
    <row r="318" ht="25.5" customHeight="1" x14ac:dyDescent="0.25"/>
    <row r="319" ht="25.5" customHeight="1" x14ac:dyDescent="0.25"/>
    <row r="320" ht="25.5" customHeight="1" x14ac:dyDescent="0.25"/>
    <row r="321" ht="25.5" customHeight="1" x14ac:dyDescent="0.25"/>
    <row r="322" ht="25.5" customHeight="1" x14ac:dyDescent="0.25"/>
    <row r="323" ht="25.5" customHeight="1" x14ac:dyDescent="0.25"/>
    <row r="324" ht="25.5" customHeight="1" x14ac:dyDescent="0.25"/>
    <row r="325" ht="25.5" customHeight="1" x14ac:dyDescent="0.25"/>
    <row r="326" ht="25.5" customHeight="1" x14ac:dyDescent="0.25"/>
    <row r="327" ht="25.5" customHeight="1" x14ac:dyDescent="0.25"/>
    <row r="328" ht="25.5" customHeight="1" x14ac:dyDescent="0.25"/>
    <row r="329" ht="25.5" customHeight="1" x14ac:dyDescent="0.25"/>
    <row r="330" ht="25.5" customHeight="1" x14ac:dyDescent="0.25"/>
    <row r="331" ht="25.5" customHeight="1" x14ac:dyDescent="0.25"/>
    <row r="332" ht="25.5" customHeight="1" x14ac:dyDescent="0.25"/>
    <row r="333" ht="25.5" customHeight="1" x14ac:dyDescent="0.25"/>
    <row r="334" ht="25.5" customHeight="1" x14ac:dyDescent="0.25"/>
    <row r="335" ht="25.5" customHeight="1" x14ac:dyDescent="0.25"/>
    <row r="336" ht="25.5" customHeight="1" x14ac:dyDescent="0.25"/>
    <row r="337" ht="25.5" customHeight="1" x14ac:dyDescent="0.25"/>
    <row r="338" ht="25.5" customHeight="1" x14ac:dyDescent="0.25"/>
    <row r="339" ht="25.5" customHeight="1" x14ac:dyDescent="0.25"/>
    <row r="340" ht="25.5" customHeight="1" x14ac:dyDescent="0.25"/>
    <row r="341" ht="25.5" customHeight="1" x14ac:dyDescent="0.25"/>
    <row r="342" ht="25.5" customHeight="1" x14ac:dyDescent="0.25"/>
    <row r="343" ht="25.5" customHeight="1" x14ac:dyDescent="0.25"/>
    <row r="344" ht="25.5" customHeight="1" x14ac:dyDescent="0.25"/>
    <row r="345" ht="25.5" customHeight="1" x14ac:dyDescent="0.25"/>
    <row r="346" ht="25.5" customHeight="1" x14ac:dyDescent="0.25"/>
    <row r="347" ht="25.5" customHeight="1" x14ac:dyDescent="0.25"/>
    <row r="348" ht="25.5" customHeight="1" x14ac:dyDescent="0.25"/>
    <row r="349" ht="25.5" customHeight="1" x14ac:dyDescent="0.25"/>
    <row r="350" ht="25.5" customHeight="1" x14ac:dyDescent="0.25"/>
    <row r="351" ht="25.5" customHeight="1" x14ac:dyDescent="0.25"/>
    <row r="352" ht="25.5" customHeight="1" x14ac:dyDescent="0.25"/>
    <row r="353" ht="25.5" customHeight="1" x14ac:dyDescent="0.25"/>
    <row r="354" ht="25.5" customHeight="1" x14ac:dyDescent="0.25"/>
    <row r="355" ht="25.5" customHeight="1" x14ac:dyDescent="0.25"/>
    <row r="356" ht="25.5" customHeight="1" x14ac:dyDescent="0.25"/>
    <row r="357" ht="25.5" customHeight="1" x14ac:dyDescent="0.25"/>
    <row r="358" ht="25.5" customHeight="1" x14ac:dyDescent="0.25"/>
    <row r="359" ht="25.5" customHeight="1" x14ac:dyDescent="0.25"/>
    <row r="360" ht="25.5" customHeight="1" x14ac:dyDescent="0.25"/>
    <row r="361" ht="25.5" customHeight="1" x14ac:dyDescent="0.25"/>
    <row r="362" ht="25.5" customHeight="1" x14ac:dyDescent="0.25"/>
    <row r="363" ht="25.5" customHeight="1" x14ac:dyDescent="0.25"/>
    <row r="364" ht="25.5" customHeight="1" x14ac:dyDescent="0.25"/>
    <row r="365" ht="25.5" customHeight="1" x14ac:dyDescent="0.25"/>
    <row r="366" ht="25.5" customHeight="1" x14ac:dyDescent="0.25"/>
    <row r="367" ht="25.5" customHeight="1" x14ac:dyDescent="0.25"/>
    <row r="368" ht="25.5" customHeight="1" x14ac:dyDescent="0.25"/>
    <row r="369" ht="25.5" customHeight="1" x14ac:dyDescent="0.25"/>
    <row r="370" ht="25.5" customHeight="1" x14ac:dyDescent="0.25"/>
    <row r="371" ht="25.5" customHeight="1" x14ac:dyDescent="0.25"/>
    <row r="372" ht="25.5" customHeight="1" x14ac:dyDescent="0.25"/>
    <row r="373" ht="25.5" customHeight="1" x14ac:dyDescent="0.25"/>
    <row r="374" ht="25.5" customHeight="1" x14ac:dyDescent="0.25"/>
    <row r="375" ht="25.5" customHeight="1" x14ac:dyDescent="0.25"/>
    <row r="376" ht="25.5" customHeight="1" x14ac:dyDescent="0.25"/>
    <row r="377" ht="25.5" customHeight="1" x14ac:dyDescent="0.25"/>
    <row r="378" ht="25.5" customHeight="1" x14ac:dyDescent="0.25"/>
    <row r="379" ht="25.5" customHeight="1" x14ac:dyDescent="0.25"/>
    <row r="380" ht="25.5" customHeight="1" x14ac:dyDescent="0.25"/>
    <row r="381" ht="25.5" customHeight="1" x14ac:dyDescent="0.25"/>
    <row r="382" ht="25.5" customHeight="1" x14ac:dyDescent="0.25"/>
    <row r="383" ht="25.5" customHeight="1" x14ac:dyDescent="0.25"/>
    <row r="384" ht="25.5" customHeight="1" x14ac:dyDescent="0.25"/>
    <row r="385" ht="25.5" customHeight="1" x14ac:dyDescent="0.25"/>
    <row r="386" ht="25.5" customHeight="1" x14ac:dyDescent="0.25"/>
    <row r="387" ht="25.5" customHeight="1" x14ac:dyDescent="0.25"/>
    <row r="388" ht="25.5" customHeight="1" x14ac:dyDescent="0.25"/>
    <row r="389" ht="25.5" customHeight="1" x14ac:dyDescent="0.25"/>
    <row r="390" ht="25.5" customHeight="1" x14ac:dyDescent="0.25"/>
    <row r="391" ht="25.5" customHeight="1" x14ac:dyDescent="0.25"/>
    <row r="392" ht="25.5" customHeight="1" x14ac:dyDescent="0.25"/>
    <row r="393" ht="25.5" customHeight="1" x14ac:dyDescent="0.25"/>
    <row r="394" ht="25.5" customHeight="1" x14ac:dyDescent="0.25"/>
    <row r="395" ht="25.5" customHeight="1" x14ac:dyDescent="0.25"/>
    <row r="396" ht="25.5" customHeight="1" x14ac:dyDescent="0.25"/>
    <row r="397" ht="25.5" customHeight="1" x14ac:dyDescent="0.25"/>
    <row r="398" ht="25.5" customHeight="1" x14ac:dyDescent="0.25"/>
    <row r="399" ht="25.5" customHeight="1" x14ac:dyDescent="0.25"/>
    <row r="400" ht="25.5" customHeight="1" x14ac:dyDescent="0.25"/>
    <row r="401" ht="25.5" customHeight="1" x14ac:dyDescent="0.25"/>
    <row r="402" ht="25.5" customHeight="1" x14ac:dyDescent="0.25"/>
    <row r="403" ht="25.5" customHeight="1" x14ac:dyDescent="0.25"/>
    <row r="404" ht="25.5" customHeight="1" x14ac:dyDescent="0.25"/>
    <row r="405" ht="25.5" customHeight="1" x14ac:dyDescent="0.25"/>
    <row r="406" ht="25.5" customHeight="1" x14ac:dyDescent="0.25"/>
    <row r="407" ht="25.5" customHeight="1" x14ac:dyDescent="0.25"/>
    <row r="408" ht="25.5" customHeight="1" x14ac:dyDescent="0.25"/>
    <row r="409" ht="25.5" customHeight="1" x14ac:dyDescent="0.25"/>
    <row r="410" ht="25.5" customHeight="1" x14ac:dyDescent="0.25"/>
    <row r="411" ht="25.5" customHeight="1" x14ac:dyDescent="0.25"/>
    <row r="412" ht="25.5" customHeight="1" x14ac:dyDescent="0.25"/>
    <row r="413" ht="25.5" customHeight="1" x14ac:dyDescent="0.25"/>
    <row r="414" ht="25.5" customHeight="1" x14ac:dyDescent="0.25"/>
    <row r="415" ht="25.5" customHeight="1" x14ac:dyDescent="0.25"/>
    <row r="416" ht="25.5" customHeight="1" x14ac:dyDescent="0.25"/>
    <row r="417" ht="25.5" customHeight="1" x14ac:dyDescent="0.25"/>
    <row r="418" ht="25.5" customHeight="1" x14ac:dyDescent="0.25"/>
    <row r="419" ht="25.5" customHeight="1" x14ac:dyDescent="0.25"/>
    <row r="420" ht="25.5" customHeight="1" x14ac:dyDescent="0.25"/>
    <row r="421" ht="25.5" customHeight="1" x14ac:dyDescent="0.25"/>
    <row r="422" ht="25.5" customHeight="1" x14ac:dyDescent="0.25"/>
    <row r="423" ht="25.5" customHeight="1" x14ac:dyDescent="0.25"/>
    <row r="424" ht="25.5" customHeight="1" x14ac:dyDescent="0.25"/>
    <row r="425" ht="25.5" customHeight="1" x14ac:dyDescent="0.25"/>
    <row r="426" ht="25.5" customHeight="1" x14ac:dyDescent="0.25"/>
    <row r="427" ht="25.5" customHeight="1" x14ac:dyDescent="0.25"/>
    <row r="428" ht="25.5" customHeight="1" x14ac:dyDescent="0.25"/>
    <row r="429" ht="25.5" customHeight="1" x14ac:dyDescent="0.25"/>
    <row r="430" ht="25.5" customHeight="1" x14ac:dyDescent="0.25"/>
    <row r="431" ht="25.5" customHeight="1" x14ac:dyDescent="0.25"/>
    <row r="432" ht="25.5" customHeight="1" x14ac:dyDescent="0.25"/>
    <row r="433" ht="25.5" customHeight="1" x14ac:dyDescent="0.25"/>
    <row r="434" ht="25.5" customHeight="1" x14ac:dyDescent="0.25"/>
    <row r="435" ht="25.5" customHeight="1" x14ac:dyDescent="0.25"/>
    <row r="436" ht="25.5" customHeight="1" x14ac:dyDescent="0.25"/>
    <row r="437" ht="25.5" customHeight="1" x14ac:dyDescent="0.25"/>
    <row r="438" ht="25.5" customHeight="1" x14ac:dyDescent="0.25"/>
    <row r="439" ht="25.5" customHeight="1" x14ac:dyDescent="0.25"/>
    <row r="440" ht="25.5" customHeight="1" x14ac:dyDescent="0.25"/>
    <row r="441" ht="25.5" customHeight="1" x14ac:dyDescent="0.25"/>
    <row r="442" ht="25.5" customHeight="1" x14ac:dyDescent="0.25"/>
    <row r="443" ht="25.5" customHeight="1" x14ac:dyDescent="0.25"/>
    <row r="444" ht="25.5" customHeight="1" x14ac:dyDescent="0.25"/>
    <row r="445" ht="25.5" customHeight="1" x14ac:dyDescent="0.25"/>
    <row r="446" ht="25.5" customHeight="1" x14ac:dyDescent="0.25"/>
    <row r="447" ht="25.5" customHeight="1" x14ac:dyDescent="0.25"/>
    <row r="448" ht="25.5" customHeight="1" x14ac:dyDescent="0.25"/>
    <row r="449" ht="25.5" customHeight="1" x14ac:dyDescent="0.25"/>
    <row r="450" ht="25.5" customHeight="1" x14ac:dyDescent="0.25"/>
    <row r="451" ht="25.5" customHeight="1" x14ac:dyDescent="0.25"/>
    <row r="452" ht="25.5" customHeight="1" x14ac:dyDescent="0.25"/>
    <row r="453" ht="25.5" customHeight="1" x14ac:dyDescent="0.25"/>
    <row r="454" ht="25.5" customHeight="1" x14ac:dyDescent="0.25"/>
    <row r="455" ht="25.5" customHeight="1" x14ac:dyDescent="0.25"/>
    <row r="456" ht="25.5" customHeight="1" x14ac:dyDescent="0.25"/>
    <row r="457" ht="25.5" customHeight="1" x14ac:dyDescent="0.25"/>
    <row r="458" ht="25.5" customHeight="1" x14ac:dyDescent="0.25"/>
    <row r="459" ht="25.5" customHeight="1" x14ac:dyDescent="0.25"/>
    <row r="460" ht="25.5" customHeight="1" x14ac:dyDescent="0.25"/>
    <row r="461" ht="25.5" customHeight="1" x14ac:dyDescent="0.25"/>
    <row r="462" ht="25.5" customHeight="1" x14ac:dyDescent="0.25"/>
    <row r="463" ht="25.5" customHeight="1" x14ac:dyDescent="0.25"/>
    <row r="464" ht="25.5" customHeight="1" x14ac:dyDescent="0.25"/>
    <row r="465" ht="25.5" customHeight="1" x14ac:dyDescent="0.25"/>
    <row r="466" ht="25.5" customHeight="1" x14ac:dyDescent="0.25"/>
    <row r="467" ht="25.5" customHeight="1" x14ac:dyDescent="0.25"/>
    <row r="468" ht="25.5" customHeight="1" x14ac:dyDescent="0.25"/>
    <row r="469" ht="25.5" customHeight="1" x14ac:dyDescent="0.25"/>
    <row r="470" ht="25.5" customHeight="1" x14ac:dyDescent="0.25"/>
    <row r="471" ht="25.5" customHeight="1" x14ac:dyDescent="0.25"/>
    <row r="472" ht="25.5" customHeight="1" x14ac:dyDescent="0.25"/>
    <row r="473" ht="25.5" customHeight="1" x14ac:dyDescent="0.25"/>
    <row r="474" ht="25.5" customHeight="1" x14ac:dyDescent="0.25"/>
    <row r="475" ht="25.5" customHeight="1" x14ac:dyDescent="0.25"/>
    <row r="476" ht="25.5" customHeight="1" x14ac:dyDescent="0.25"/>
    <row r="477" ht="25.5" customHeight="1" x14ac:dyDescent="0.25"/>
    <row r="478" ht="25.5" customHeight="1" x14ac:dyDescent="0.25"/>
    <row r="479" ht="25.5" customHeight="1" x14ac:dyDescent="0.25"/>
    <row r="480" ht="25.5" customHeight="1" x14ac:dyDescent="0.25"/>
    <row r="481" ht="25.5" customHeight="1" x14ac:dyDescent="0.25"/>
    <row r="482" ht="25.5" customHeight="1" x14ac:dyDescent="0.25"/>
    <row r="483" ht="25.5" customHeight="1" x14ac:dyDescent="0.25"/>
    <row r="484" ht="25.5" customHeight="1" x14ac:dyDescent="0.25"/>
    <row r="485" ht="25.5" customHeight="1" x14ac:dyDescent="0.25"/>
    <row r="486" ht="25.5" customHeight="1" x14ac:dyDescent="0.25"/>
    <row r="487" ht="25.5" customHeight="1" x14ac:dyDescent="0.25"/>
    <row r="488" ht="25.5" customHeight="1" x14ac:dyDescent="0.25"/>
    <row r="489" ht="25.5" customHeight="1" x14ac:dyDescent="0.25"/>
    <row r="490" ht="25.5" customHeight="1" x14ac:dyDescent="0.25"/>
    <row r="491" ht="25.5" customHeight="1" x14ac:dyDescent="0.25"/>
    <row r="492" ht="25.5" customHeight="1" x14ac:dyDescent="0.25"/>
    <row r="493" ht="25.5" customHeight="1" x14ac:dyDescent="0.25"/>
    <row r="494" ht="25.5" customHeight="1" x14ac:dyDescent="0.25"/>
    <row r="495" ht="25.5" customHeight="1" x14ac:dyDescent="0.25"/>
    <row r="496" ht="25.5" customHeight="1" x14ac:dyDescent="0.25"/>
    <row r="497" ht="25.5" customHeight="1" x14ac:dyDescent="0.25"/>
    <row r="498" ht="25.5" customHeight="1" x14ac:dyDescent="0.25"/>
    <row r="499" ht="25.5" customHeight="1" x14ac:dyDescent="0.25"/>
    <row r="500" ht="25.5" customHeight="1" x14ac:dyDescent="0.25"/>
    <row r="501" ht="25.5" customHeight="1" x14ac:dyDescent="0.25"/>
    <row r="502" ht="25.5" customHeight="1" x14ac:dyDescent="0.25"/>
    <row r="503" ht="25.5" customHeight="1" x14ac:dyDescent="0.25"/>
    <row r="504" ht="25.5" customHeight="1" x14ac:dyDescent="0.25"/>
    <row r="505" ht="25.5" customHeight="1" x14ac:dyDescent="0.25"/>
    <row r="506" ht="25.5" customHeight="1" x14ac:dyDescent="0.25"/>
    <row r="507" ht="25.5" customHeight="1" x14ac:dyDescent="0.25"/>
    <row r="508" ht="25.5" customHeight="1" x14ac:dyDescent="0.25"/>
    <row r="509" ht="25.5" customHeight="1" x14ac:dyDescent="0.25"/>
    <row r="510" ht="25.5" customHeight="1" x14ac:dyDescent="0.25"/>
    <row r="511" ht="25.5" customHeight="1" x14ac:dyDescent="0.25"/>
    <row r="512" ht="25.5" customHeight="1" x14ac:dyDescent="0.25"/>
    <row r="513" ht="25.5" customHeight="1" x14ac:dyDescent="0.25"/>
    <row r="514" ht="25.5" customHeight="1" x14ac:dyDescent="0.25"/>
    <row r="515" ht="25.5" customHeight="1" x14ac:dyDescent="0.25"/>
    <row r="516" ht="25.5" customHeight="1" x14ac:dyDescent="0.25"/>
    <row r="517" ht="25.5" customHeight="1" x14ac:dyDescent="0.25"/>
    <row r="518" ht="25.5" customHeight="1" x14ac:dyDescent="0.25"/>
    <row r="519" ht="25.5" customHeight="1" x14ac:dyDescent="0.25"/>
    <row r="520" ht="25.5" customHeight="1" x14ac:dyDescent="0.25"/>
    <row r="521" ht="25.5" customHeight="1" x14ac:dyDescent="0.25"/>
    <row r="522" ht="25.5" customHeight="1" x14ac:dyDescent="0.25"/>
    <row r="523" ht="25.5" customHeight="1" x14ac:dyDescent="0.25"/>
    <row r="524" ht="25.5" customHeight="1" x14ac:dyDescent="0.25"/>
    <row r="525" ht="25.5" customHeight="1" x14ac:dyDescent="0.25"/>
    <row r="526" ht="25.5" customHeight="1" x14ac:dyDescent="0.25"/>
    <row r="527" ht="25.5" customHeight="1" x14ac:dyDescent="0.25"/>
    <row r="528" ht="25.5" customHeight="1" x14ac:dyDescent="0.25"/>
    <row r="529" ht="25.5" customHeight="1" x14ac:dyDescent="0.25"/>
    <row r="530" ht="25.5" customHeight="1" x14ac:dyDescent="0.25"/>
    <row r="531" ht="25.5" customHeight="1" x14ac:dyDescent="0.25"/>
    <row r="532" ht="25.5" customHeight="1" x14ac:dyDescent="0.25"/>
    <row r="533" ht="25.5" customHeight="1" x14ac:dyDescent="0.25"/>
    <row r="534" ht="25.5" customHeight="1" x14ac:dyDescent="0.25"/>
    <row r="535" ht="25.5" customHeight="1" x14ac:dyDescent="0.25"/>
    <row r="536" ht="25.5" customHeight="1" x14ac:dyDescent="0.25"/>
    <row r="537" ht="25.5" customHeight="1" x14ac:dyDescent="0.25"/>
    <row r="538" ht="25.5" customHeight="1" x14ac:dyDescent="0.25"/>
    <row r="539" ht="25.5" customHeight="1" x14ac:dyDescent="0.25"/>
    <row r="540" ht="25.5" customHeight="1" x14ac:dyDescent="0.25"/>
    <row r="541" ht="25.5" customHeight="1" x14ac:dyDescent="0.25"/>
    <row r="542" ht="25.5" customHeight="1" x14ac:dyDescent="0.25"/>
    <row r="543" ht="25.5" customHeight="1" x14ac:dyDescent="0.25"/>
    <row r="544" ht="25.5" customHeight="1" x14ac:dyDescent="0.25"/>
    <row r="545" ht="25.5" customHeight="1" x14ac:dyDescent="0.25"/>
    <row r="546" ht="25.5" customHeight="1" x14ac:dyDescent="0.25"/>
    <row r="547" ht="25.5" customHeight="1" x14ac:dyDescent="0.25"/>
    <row r="548" ht="25.5" customHeight="1" x14ac:dyDescent="0.25"/>
    <row r="549" ht="25.5" customHeight="1" x14ac:dyDescent="0.25"/>
    <row r="550" ht="25.5" customHeight="1" x14ac:dyDescent="0.25"/>
    <row r="551" ht="25.5" customHeight="1" x14ac:dyDescent="0.25"/>
    <row r="552" ht="25.5" customHeight="1" x14ac:dyDescent="0.25"/>
    <row r="553" ht="25.5" customHeight="1" x14ac:dyDescent="0.25"/>
    <row r="554" ht="25.5" customHeight="1" x14ac:dyDescent="0.25"/>
    <row r="555" ht="25.5" customHeight="1" x14ac:dyDescent="0.25"/>
    <row r="556" ht="25.5" customHeight="1" x14ac:dyDescent="0.25"/>
    <row r="557" ht="25.5" customHeight="1" x14ac:dyDescent="0.25"/>
    <row r="558" ht="25.5" customHeight="1" x14ac:dyDescent="0.25"/>
    <row r="559" ht="25.5" customHeight="1" x14ac:dyDescent="0.25"/>
    <row r="560" ht="25.5" customHeight="1" x14ac:dyDescent="0.25"/>
    <row r="561" ht="25.5" customHeight="1" x14ac:dyDescent="0.25"/>
    <row r="562" ht="25.5" customHeight="1" x14ac:dyDescent="0.25"/>
    <row r="563" ht="25.5" customHeight="1" x14ac:dyDescent="0.25"/>
    <row r="564" ht="25.5" customHeight="1" x14ac:dyDescent="0.25"/>
    <row r="565" ht="25.5" customHeight="1" x14ac:dyDescent="0.25"/>
    <row r="566" ht="25.5" customHeight="1" x14ac:dyDescent="0.25"/>
    <row r="567" ht="25.5" customHeight="1" x14ac:dyDescent="0.25"/>
    <row r="568" ht="25.5" customHeight="1" x14ac:dyDescent="0.25"/>
    <row r="569" ht="25.5" customHeight="1" x14ac:dyDescent="0.25"/>
    <row r="570" ht="25.5" customHeight="1" x14ac:dyDescent="0.25"/>
    <row r="571" ht="25.5" customHeight="1" x14ac:dyDescent="0.25"/>
    <row r="572" ht="25.5" customHeight="1" x14ac:dyDescent="0.25"/>
    <row r="573" ht="25.5" customHeight="1" x14ac:dyDescent="0.25"/>
    <row r="574" ht="25.5" customHeight="1" x14ac:dyDescent="0.25"/>
    <row r="575" ht="25.5" customHeight="1" x14ac:dyDescent="0.25"/>
    <row r="576" ht="25.5" customHeight="1" x14ac:dyDescent="0.25"/>
    <row r="577" ht="25.5" customHeight="1" x14ac:dyDescent="0.25"/>
    <row r="578" ht="25.5" customHeight="1" x14ac:dyDescent="0.25"/>
    <row r="579" ht="25.5" customHeight="1" x14ac:dyDescent="0.25"/>
    <row r="580" ht="25.5" customHeight="1" x14ac:dyDescent="0.25"/>
    <row r="581" ht="25.5" customHeight="1" x14ac:dyDescent="0.25"/>
    <row r="582" ht="25.5" customHeight="1" x14ac:dyDescent="0.25"/>
    <row r="583" ht="25.5" customHeight="1" x14ac:dyDescent="0.25"/>
    <row r="584" ht="25.5" customHeight="1" x14ac:dyDescent="0.25"/>
    <row r="585" ht="25.5" customHeight="1" x14ac:dyDescent="0.25"/>
    <row r="586" ht="25.5" customHeight="1" x14ac:dyDescent="0.25"/>
    <row r="587" ht="25.5" customHeight="1" x14ac:dyDescent="0.25"/>
    <row r="588" ht="25.5" customHeight="1" x14ac:dyDescent="0.25"/>
    <row r="589" ht="25.5" customHeight="1" x14ac:dyDescent="0.25"/>
    <row r="590" ht="25.5" customHeight="1" x14ac:dyDescent="0.25"/>
    <row r="591" ht="25.5" customHeight="1" x14ac:dyDescent="0.25"/>
    <row r="592" ht="25.5" customHeight="1" x14ac:dyDescent="0.25"/>
    <row r="593" ht="25.5" customHeight="1" x14ac:dyDescent="0.25"/>
    <row r="594" ht="25.5" customHeight="1" x14ac:dyDescent="0.25"/>
    <row r="595" ht="25.5" customHeight="1" x14ac:dyDescent="0.25"/>
    <row r="596" ht="25.5" customHeight="1" x14ac:dyDescent="0.25"/>
    <row r="597" ht="25.5" customHeight="1" x14ac:dyDescent="0.25"/>
    <row r="598" ht="25.5" customHeight="1" x14ac:dyDescent="0.25"/>
    <row r="599" ht="25.5" customHeight="1" x14ac:dyDescent="0.25"/>
    <row r="600" ht="25.5" customHeight="1" x14ac:dyDescent="0.25"/>
    <row r="601" ht="25.5" customHeight="1" x14ac:dyDescent="0.25"/>
    <row r="602" ht="25.5" customHeight="1" x14ac:dyDescent="0.25"/>
    <row r="603" ht="25.5" customHeight="1" x14ac:dyDescent="0.25"/>
    <row r="604" ht="25.5" customHeight="1" x14ac:dyDescent="0.25"/>
    <row r="605" ht="25.5" customHeight="1" x14ac:dyDescent="0.25"/>
    <row r="606" ht="25.5" customHeight="1" x14ac:dyDescent="0.25"/>
    <row r="607" ht="25.5" customHeight="1" x14ac:dyDescent="0.25"/>
    <row r="608" ht="25.5" customHeight="1" x14ac:dyDescent="0.25"/>
    <row r="609" ht="25.5" customHeight="1" x14ac:dyDescent="0.25"/>
    <row r="610" ht="25.5" customHeight="1" x14ac:dyDescent="0.25"/>
    <row r="611" ht="25.5" customHeight="1" x14ac:dyDescent="0.25"/>
    <row r="612" ht="25.5" customHeight="1" x14ac:dyDescent="0.25"/>
    <row r="613" ht="25.5" customHeight="1" x14ac:dyDescent="0.25"/>
    <row r="614" ht="25.5" customHeight="1" x14ac:dyDescent="0.25"/>
    <row r="615" ht="25.5" customHeight="1" x14ac:dyDescent="0.25"/>
    <row r="616" ht="25.5" customHeight="1" x14ac:dyDescent="0.25"/>
    <row r="617" ht="25.5" customHeight="1" x14ac:dyDescent="0.25"/>
    <row r="618" ht="25.5" customHeight="1" x14ac:dyDescent="0.25"/>
    <row r="619" ht="25.5" customHeight="1" x14ac:dyDescent="0.25"/>
    <row r="620" ht="25.5" customHeight="1" x14ac:dyDescent="0.25"/>
    <row r="621" ht="25.5" customHeight="1" x14ac:dyDescent="0.25"/>
    <row r="622" ht="25.5" customHeight="1" x14ac:dyDescent="0.25"/>
    <row r="623" ht="25.5" customHeight="1" x14ac:dyDescent="0.25"/>
    <row r="624" ht="25.5" customHeight="1" x14ac:dyDescent="0.25"/>
    <row r="625" ht="25.5" customHeight="1" x14ac:dyDescent="0.25"/>
    <row r="626" ht="25.5" customHeight="1" x14ac:dyDescent="0.25"/>
    <row r="627" ht="25.5" customHeight="1" x14ac:dyDescent="0.25"/>
    <row r="628" ht="25.5" customHeight="1" x14ac:dyDescent="0.25"/>
    <row r="629" ht="25.5" customHeight="1" x14ac:dyDescent="0.25"/>
    <row r="630" ht="25.5" customHeight="1" x14ac:dyDescent="0.25"/>
    <row r="631" ht="25.5" customHeight="1" x14ac:dyDescent="0.25"/>
    <row r="632" ht="25.5" customHeight="1" x14ac:dyDescent="0.25"/>
    <row r="633" ht="25.5" customHeight="1" x14ac:dyDescent="0.25"/>
    <row r="634" ht="25.5" customHeight="1" x14ac:dyDescent="0.25"/>
    <row r="635" ht="25.5" customHeight="1" x14ac:dyDescent="0.25"/>
    <row r="636" ht="25.5" customHeight="1" x14ac:dyDescent="0.25"/>
    <row r="637" ht="25.5" customHeight="1" x14ac:dyDescent="0.25"/>
    <row r="638" ht="25.5" customHeight="1" x14ac:dyDescent="0.25"/>
    <row r="639" ht="25.5" customHeight="1" x14ac:dyDescent="0.25"/>
    <row r="640" ht="25.5" customHeight="1" x14ac:dyDescent="0.25"/>
    <row r="641" ht="25.5" customHeight="1" x14ac:dyDescent="0.25"/>
    <row r="642" ht="25.5" customHeight="1" x14ac:dyDescent="0.25"/>
    <row r="643" ht="25.5" customHeight="1" x14ac:dyDescent="0.25"/>
    <row r="644" ht="25.5" customHeight="1" x14ac:dyDescent="0.25"/>
    <row r="645" ht="25.5" customHeight="1" x14ac:dyDescent="0.25"/>
    <row r="646" ht="25.5" customHeight="1" x14ac:dyDescent="0.25"/>
    <row r="647" ht="25.5" customHeight="1" x14ac:dyDescent="0.25"/>
    <row r="648" ht="25.5" customHeight="1" x14ac:dyDescent="0.25"/>
    <row r="649" ht="25.5" customHeight="1" x14ac:dyDescent="0.25"/>
    <row r="650" ht="25.5" customHeight="1" x14ac:dyDescent="0.25"/>
    <row r="651" ht="25.5" customHeight="1" x14ac:dyDescent="0.25"/>
    <row r="652" ht="25.5" customHeight="1" x14ac:dyDescent="0.25"/>
    <row r="653" ht="25.5" customHeight="1" x14ac:dyDescent="0.25"/>
    <row r="654" ht="25.5" customHeight="1" x14ac:dyDescent="0.25"/>
    <row r="655" ht="25.5" customHeight="1" x14ac:dyDescent="0.25"/>
    <row r="656" ht="25.5" customHeight="1" x14ac:dyDescent="0.25"/>
    <row r="657" ht="25.5" customHeight="1" x14ac:dyDescent="0.25"/>
    <row r="658" ht="25.5" customHeight="1" x14ac:dyDescent="0.25"/>
    <row r="659" ht="25.5" customHeight="1" x14ac:dyDescent="0.25"/>
    <row r="660" ht="25.5" customHeight="1" x14ac:dyDescent="0.25"/>
    <row r="661" ht="25.5" customHeight="1" x14ac:dyDescent="0.25"/>
    <row r="662" ht="25.5" customHeight="1" x14ac:dyDescent="0.25"/>
    <row r="663" ht="25.5" customHeight="1" x14ac:dyDescent="0.25"/>
    <row r="664" ht="25.5" customHeight="1" x14ac:dyDescent="0.25"/>
    <row r="665" ht="25.5" customHeight="1" x14ac:dyDescent="0.25"/>
    <row r="666" ht="25.5" customHeight="1" x14ac:dyDescent="0.25"/>
    <row r="667" ht="25.5" customHeight="1" x14ac:dyDescent="0.25"/>
    <row r="668" ht="25.5" customHeight="1" x14ac:dyDescent="0.25"/>
    <row r="669" ht="25.5" customHeight="1" x14ac:dyDescent="0.25"/>
    <row r="670" ht="25.5" customHeight="1" x14ac:dyDescent="0.25"/>
    <row r="671" ht="25.5" customHeight="1" x14ac:dyDescent="0.25"/>
    <row r="672" ht="25.5" customHeight="1" x14ac:dyDescent="0.25"/>
    <row r="673" ht="25.5" customHeight="1" x14ac:dyDescent="0.25"/>
    <row r="674" ht="25.5" customHeight="1" x14ac:dyDescent="0.25"/>
    <row r="675" ht="25.5" customHeight="1" x14ac:dyDescent="0.25"/>
    <row r="676" ht="25.5" customHeight="1" x14ac:dyDescent="0.25"/>
    <row r="677" ht="25.5" customHeight="1" x14ac:dyDescent="0.25"/>
    <row r="678" ht="25.5" customHeight="1" x14ac:dyDescent="0.25"/>
    <row r="679" ht="25.5" customHeight="1" x14ac:dyDescent="0.25"/>
    <row r="680" ht="25.5" customHeight="1" x14ac:dyDescent="0.25"/>
    <row r="681" ht="25.5" customHeight="1" x14ac:dyDescent="0.25"/>
    <row r="682" ht="25.5" customHeight="1" x14ac:dyDescent="0.25"/>
    <row r="683" ht="25.5" customHeight="1" x14ac:dyDescent="0.25"/>
    <row r="684" ht="25.5" customHeight="1" x14ac:dyDescent="0.25"/>
    <row r="685" ht="25.5" customHeight="1" x14ac:dyDescent="0.25"/>
    <row r="686" ht="25.5" customHeight="1" x14ac:dyDescent="0.25"/>
    <row r="687" ht="25.5" customHeight="1" x14ac:dyDescent="0.25"/>
    <row r="688" ht="25.5" customHeight="1" x14ac:dyDescent="0.25"/>
    <row r="689" ht="25.5" customHeight="1" x14ac:dyDescent="0.25"/>
    <row r="690" ht="25.5" customHeight="1" x14ac:dyDescent="0.25"/>
    <row r="691" ht="25.5" customHeight="1" x14ac:dyDescent="0.25"/>
    <row r="692" ht="25.5" customHeight="1" x14ac:dyDescent="0.25"/>
    <row r="693" ht="25.5" customHeight="1" x14ac:dyDescent="0.25"/>
    <row r="694" ht="25.5" customHeight="1" x14ac:dyDescent="0.25"/>
    <row r="695" ht="25.5" customHeight="1" x14ac:dyDescent="0.25"/>
    <row r="696" ht="25.5" customHeight="1" x14ac:dyDescent="0.25"/>
    <row r="697" ht="25.5" customHeight="1" x14ac:dyDescent="0.25"/>
    <row r="698" ht="25.5" customHeight="1" x14ac:dyDescent="0.25"/>
    <row r="699" ht="25.5" customHeight="1" x14ac:dyDescent="0.25"/>
    <row r="700" ht="25.5" customHeight="1" x14ac:dyDescent="0.25"/>
    <row r="701" ht="25.5" customHeight="1" x14ac:dyDescent="0.25"/>
    <row r="702" ht="25.5" customHeight="1" x14ac:dyDescent="0.25"/>
    <row r="703" ht="25.5" customHeight="1" x14ac:dyDescent="0.25"/>
    <row r="704" ht="25.5" customHeight="1" x14ac:dyDescent="0.25"/>
    <row r="705" ht="25.5" customHeight="1" x14ac:dyDescent="0.25"/>
    <row r="706" ht="25.5" customHeight="1" x14ac:dyDescent="0.25"/>
    <row r="707" ht="25.5" customHeight="1" x14ac:dyDescent="0.25"/>
    <row r="708" ht="25.5" customHeight="1" x14ac:dyDescent="0.25"/>
    <row r="709" ht="25.5" customHeight="1" x14ac:dyDescent="0.25"/>
    <row r="710" ht="25.5" customHeight="1" x14ac:dyDescent="0.25"/>
    <row r="711" ht="25.5" customHeight="1" x14ac:dyDescent="0.25"/>
    <row r="712" ht="25.5" customHeight="1" x14ac:dyDescent="0.25"/>
    <row r="713" ht="25.5" customHeight="1" x14ac:dyDescent="0.25"/>
    <row r="714" ht="25.5" customHeight="1" x14ac:dyDescent="0.25"/>
    <row r="715" ht="25.5" customHeight="1" x14ac:dyDescent="0.25"/>
    <row r="716" ht="25.5" customHeight="1" x14ac:dyDescent="0.25"/>
    <row r="717" ht="25.5" customHeight="1" x14ac:dyDescent="0.25"/>
    <row r="718" ht="25.5" customHeight="1" x14ac:dyDescent="0.25"/>
    <row r="719" ht="25.5" customHeight="1" x14ac:dyDescent="0.25"/>
    <row r="720" ht="25.5" customHeight="1" x14ac:dyDescent="0.25"/>
    <row r="721" ht="25.5" customHeight="1" x14ac:dyDescent="0.25"/>
    <row r="722" ht="25.5" customHeight="1" x14ac:dyDescent="0.25"/>
    <row r="723" ht="25.5" customHeight="1" x14ac:dyDescent="0.25"/>
    <row r="724" ht="25.5" customHeight="1" x14ac:dyDescent="0.25"/>
    <row r="725" ht="25.5" customHeight="1" x14ac:dyDescent="0.25"/>
    <row r="726" ht="25.5" customHeight="1" x14ac:dyDescent="0.25"/>
    <row r="727" ht="25.5" customHeight="1" x14ac:dyDescent="0.25"/>
    <row r="728" ht="25.5" customHeight="1" x14ac:dyDescent="0.25"/>
    <row r="729" ht="25.5" customHeight="1" x14ac:dyDescent="0.25"/>
    <row r="730" ht="25.5" customHeight="1" x14ac:dyDescent="0.25"/>
    <row r="731" ht="25.5" customHeight="1" x14ac:dyDescent="0.25"/>
    <row r="732" ht="25.5" customHeight="1" x14ac:dyDescent="0.25"/>
    <row r="733" ht="25.5" customHeight="1" x14ac:dyDescent="0.25"/>
    <row r="734" ht="25.5" customHeight="1" x14ac:dyDescent="0.25"/>
    <row r="735" ht="25.5" customHeight="1" x14ac:dyDescent="0.25"/>
    <row r="736" ht="25.5" customHeight="1" x14ac:dyDescent="0.25"/>
    <row r="737" ht="25.5" customHeight="1" x14ac:dyDescent="0.25"/>
    <row r="738" ht="25.5" customHeight="1" x14ac:dyDescent="0.25"/>
    <row r="739" ht="25.5" customHeight="1" x14ac:dyDescent="0.25"/>
    <row r="740" ht="25.5" customHeight="1" x14ac:dyDescent="0.25"/>
    <row r="741" ht="25.5" customHeight="1" x14ac:dyDescent="0.25"/>
    <row r="742" ht="25.5" customHeight="1" x14ac:dyDescent="0.25"/>
    <row r="743" ht="25.5" customHeight="1" x14ac:dyDescent="0.25"/>
    <row r="744" ht="25.5" customHeight="1" x14ac:dyDescent="0.25"/>
    <row r="745" ht="25.5" customHeight="1" x14ac:dyDescent="0.25"/>
    <row r="746" ht="25.5" customHeight="1" x14ac:dyDescent="0.25"/>
    <row r="747" ht="25.5" customHeight="1" x14ac:dyDescent="0.25"/>
    <row r="748" ht="25.5" customHeight="1" x14ac:dyDescent="0.25"/>
    <row r="749" ht="25.5" customHeight="1" x14ac:dyDescent="0.25"/>
    <row r="750" ht="25.5" customHeight="1" x14ac:dyDescent="0.25"/>
    <row r="751" ht="25.5" customHeight="1" x14ac:dyDescent="0.25"/>
    <row r="752" ht="25.5" customHeight="1" x14ac:dyDescent="0.25"/>
    <row r="753" ht="25.5" customHeight="1" x14ac:dyDescent="0.25"/>
    <row r="754" ht="25.5" customHeight="1" x14ac:dyDescent="0.25"/>
    <row r="755" ht="25.5" customHeight="1" x14ac:dyDescent="0.25"/>
    <row r="756" ht="25.5" customHeight="1" x14ac:dyDescent="0.25"/>
    <row r="757" ht="25.5" customHeight="1" x14ac:dyDescent="0.25"/>
    <row r="758" ht="25.5" customHeight="1" x14ac:dyDescent="0.25"/>
    <row r="759" ht="25.5" customHeight="1" x14ac:dyDescent="0.25"/>
    <row r="760" ht="25.5" customHeight="1" x14ac:dyDescent="0.25"/>
    <row r="761" ht="25.5" customHeight="1" x14ac:dyDescent="0.25"/>
    <row r="762" ht="25.5" customHeight="1" x14ac:dyDescent="0.25"/>
    <row r="763" ht="25.5" customHeight="1" x14ac:dyDescent="0.25"/>
    <row r="764" ht="25.5" customHeight="1" x14ac:dyDescent="0.25"/>
    <row r="765" ht="25.5" customHeight="1" x14ac:dyDescent="0.25"/>
    <row r="766" ht="25.5" customHeight="1" x14ac:dyDescent="0.25"/>
    <row r="767" ht="25.5" customHeight="1" x14ac:dyDescent="0.25"/>
    <row r="768" ht="25.5" customHeight="1" x14ac:dyDescent="0.25"/>
    <row r="769" ht="25.5" customHeight="1" x14ac:dyDescent="0.25"/>
    <row r="770" ht="25.5" customHeight="1" x14ac:dyDescent="0.25"/>
    <row r="771" ht="25.5" customHeight="1" x14ac:dyDescent="0.25"/>
    <row r="772" ht="25.5" customHeight="1" x14ac:dyDescent="0.25"/>
    <row r="773" ht="25.5" customHeight="1" x14ac:dyDescent="0.25"/>
    <row r="774" ht="25.5" customHeight="1" x14ac:dyDescent="0.25"/>
    <row r="775" ht="25.5" customHeight="1" x14ac:dyDescent="0.25"/>
    <row r="776" ht="25.5" customHeight="1" x14ac:dyDescent="0.25"/>
    <row r="777" ht="25.5" customHeight="1" x14ac:dyDescent="0.25"/>
    <row r="778" ht="25.5" customHeight="1" x14ac:dyDescent="0.25"/>
    <row r="779" ht="25.5" customHeight="1" x14ac:dyDescent="0.25"/>
    <row r="780" ht="25.5" customHeight="1" x14ac:dyDescent="0.25"/>
    <row r="781" ht="25.5" customHeight="1" x14ac:dyDescent="0.25"/>
    <row r="782" ht="25.5" customHeight="1" x14ac:dyDescent="0.25"/>
    <row r="783" ht="25.5" customHeight="1" x14ac:dyDescent="0.25"/>
    <row r="784" ht="25.5" customHeight="1" x14ac:dyDescent="0.25"/>
    <row r="785" ht="25.5" customHeight="1" x14ac:dyDescent="0.25"/>
    <row r="786" ht="25.5" customHeight="1" x14ac:dyDescent="0.25"/>
    <row r="787" ht="25.5" customHeight="1" x14ac:dyDescent="0.25"/>
    <row r="788" ht="25.5" customHeight="1" x14ac:dyDescent="0.25"/>
    <row r="789" ht="25.5" customHeight="1" x14ac:dyDescent="0.25"/>
    <row r="790" ht="25.5" customHeight="1" x14ac:dyDescent="0.25"/>
    <row r="791" ht="25.5" customHeight="1" x14ac:dyDescent="0.25"/>
    <row r="792" ht="25.5" customHeight="1" x14ac:dyDescent="0.25"/>
    <row r="793" ht="25.5" customHeight="1" x14ac:dyDescent="0.25"/>
    <row r="794" ht="25.5" customHeight="1" x14ac:dyDescent="0.25"/>
    <row r="795" ht="25.5" customHeight="1" x14ac:dyDescent="0.25"/>
    <row r="796" ht="25.5" customHeight="1" x14ac:dyDescent="0.25"/>
    <row r="797" ht="25.5" customHeight="1" x14ac:dyDescent="0.25"/>
    <row r="798" ht="25.5" customHeight="1" x14ac:dyDescent="0.25"/>
    <row r="799" ht="25.5" customHeight="1" x14ac:dyDescent="0.25"/>
    <row r="800" ht="25.5" customHeight="1" x14ac:dyDescent="0.25"/>
    <row r="801" ht="25.5" customHeight="1" x14ac:dyDescent="0.25"/>
    <row r="802" ht="25.5" customHeight="1" x14ac:dyDescent="0.25"/>
    <row r="803" ht="25.5" customHeight="1" x14ac:dyDescent="0.25"/>
    <row r="804" ht="25.5" customHeight="1" x14ac:dyDescent="0.25"/>
    <row r="805" ht="25.5" customHeight="1" x14ac:dyDescent="0.25"/>
    <row r="806" ht="25.5" customHeight="1" x14ac:dyDescent="0.25"/>
    <row r="807" ht="25.5" customHeight="1" x14ac:dyDescent="0.25"/>
    <row r="808" ht="25.5" customHeight="1" x14ac:dyDescent="0.25"/>
    <row r="809" ht="25.5" customHeight="1" x14ac:dyDescent="0.25"/>
    <row r="810" ht="25.5" customHeight="1" x14ac:dyDescent="0.25"/>
    <row r="811" ht="25.5" customHeight="1" x14ac:dyDescent="0.25"/>
    <row r="812" ht="25.5" customHeight="1" x14ac:dyDescent="0.25"/>
    <row r="813" ht="25.5" customHeight="1" x14ac:dyDescent="0.25"/>
    <row r="814" ht="25.5" customHeight="1" x14ac:dyDescent="0.25"/>
    <row r="815" ht="25.5" customHeight="1" x14ac:dyDescent="0.25"/>
    <row r="816" ht="25.5" customHeight="1" x14ac:dyDescent="0.25"/>
    <row r="817" ht="25.5" customHeight="1" x14ac:dyDescent="0.25"/>
    <row r="818" ht="25.5" customHeight="1" x14ac:dyDescent="0.25"/>
    <row r="819" ht="25.5" customHeight="1" x14ac:dyDescent="0.25"/>
    <row r="820" ht="25.5" customHeight="1" x14ac:dyDescent="0.25"/>
    <row r="821" ht="25.5" customHeight="1" x14ac:dyDescent="0.25"/>
    <row r="822" ht="25.5" customHeight="1" x14ac:dyDescent="0.25"/>
    <row r="823" ht="25.5" customHeight="1" x14ac:dyDescent="0.25"/>
    <row r="824" ht="25.5" customHeight="1" x14ac:dyDescent="0.25"/>
    <row r="825" ht="25.5" customHeight="1" x14ac:dyDescent="0.25"/>
    <row r="826" ht="25.5" customHeight="1" x14ac:dyDescent="0.25"/>
    <row r="827" ht="25.5" customHeight="1" x14ac:dyDescent="0.25"/>
    <row r="828" ht="25.5" customHeight="1" x14ac:dyDescent="0.25"/>
    <row r="829" ht="25.5" customHeight="1" x14ac:dyDescent="0.25"/>
    <row r="830" ht="25.5" customHeight="1" x14ac:dyDescent="0.25"/>
    <row r="831" ht="25.5" customHeight="1" x14ac:dyDescent="0.25"/>
    <row r="832" ht="25.5" customHeight="1" x14ac:dyDescent="0.25"/>
    <row r="833" ht="25.5" customHeight="1" x14ac:dyDescent="0.25"/>
    <row r="834" ht="25.5" customHeight="1" x14ac:dyDescent="0.25"/>
    <row r="835" ht="25.5" customHeight="1" x14ac:dyDescent="0.25"/>
    <row r="836" ht="25.5" customHeight="1" x14ac:dyDescent="0.25"/>
    <row r="837" ht="25.5" customHeight="1" x14ac:dyDescent="0.25"/>
    <row r="838" ht="25.5" customHeight="1" x14ac:dyDescent="0.25"/>
    <row r="839" ht="25.5" customHeight="1" x14ac:dyDescent="0.25"/>
    <row r="840" ht="25.5" customHeight="1" x14ac:dyDescent="0.25"/>
    <row r="841" ht="25.5" customHeight="1" x14ac:dyDescent="0.25"/>
    <row r="842" ht="25.5" customHeight="1" x14ac:dyDescent="0.25"/>
    <row r="843" ht="25.5" customHeight="1" x14ac:dyDescent="0.25"/>
    <row r="844" ht="25.5" customHeight="1" x14ac:dyDescent="0.25"/>
    <row r="845" ht="25.5" customHeight="1" x14ac:dyDescent="0.25"/>
    <row r="846" ht="25.5" customHeight="1" x14ac:dyDescent="0.25"/>
    <row r="847" ht="25.5" customHeight="1" x14ac:dyDescent="0.25"/>
    <row r="848" ht="25.5" customHeight="1" x14ac:dyDescent="0.25"/>
    <row r="849" ht="25.5" customHeight="1" x14ac:dyDescent="0.25"/>
    <row r="850" ht="25.5" customHeight="1" x14ac:dyDescent="0.25"/>
    <row r="851" ht="25.5" customHeight="1" x14ac:dyDescent="0.25"/>
    <row r="852" ht="25.5" customHeight="1" x14ac:dyDescent="0.25"/>
    <row r="853" ht="25.5" customHeight="1" x14ac:dyDescent="0.25"/>
    <row r="854" ht="25.5" customHeight="1" x14ac:dyDescent="0.25"/>
    <row r="855" ht="25.5" customHeight="1" x14ac:dyDescent="0.25"/>
    <row r="856" ht="25.5" customHeight="1" x14ac:dyDescent="0.25"/>
    <row r="857" ht="25.5" customHeight="1" x14ac:dyDescent="0.25"/>
    <row r="858" ht="25.5" customHeight="1" x14ac:dyDescent="0.25"/>
    <row r="859" ht="25.5" customHeight="1" x14ac:dyDescent="0.25"/>
    <row r="860" ht="25.5" customHeight="1" x14ac:dyDescent="0.25"/>
    <row r="861" ht="25.5" customHeight="1" x14ac:dyDescent="0.25"/>
    <row r="862" ht="25.5" customHeight="1" x14ac:dyDescent="0.25"/>
    <row r="863" ht="25.5" customHeight="1" x14ac:dyDescent="0.25"/>
    <row r="864" ht="25.5" customHeight="1" x14ac:dyDescent="0.25"/>
    <row r="865" ht="25.5" customHeight="1" x14ac:dyDescent="0.25"/>
    <row r="866" ht="25.5" customHeight="1" x14ac:dyDescent="0.25"/>
    <row r="867" ht="25.5" customHeight="1" x14ac:dyDescent="0.25"/>
    <row r="868" ht="25.5" customHeight="1" x14ac:dyDescent="0.25"/>
    <row r="869" ht="25.5" customHeight="1" x14ac:dyDescent="0.25"/>
    <row r="870" ht="25.5" customHeight="1" x14ac:dyDescent="0.25"/>
    <row r="871" ht="25.5" customHeight="1" x14ac:dyDescent="0.25"/>
    <row r="872" ht="25.5" customHeight="1" x14ac:dyDescent="0.25"/>
    <row r="873" ht="25.5" customHeight="1" x14ac:dyDescent="0.25"/>
    <row r="874" ht="25.5" customHeight="1" x14ac:dyDescent="0.25"/>
    <row r="875" ht="25.5" customHeight="1" x14ac:dyDescent="0.25"/>
    <row r="876" ht="25.5" customHeight="1" x14ac:dyDescent="0.25"/>
    <row r="877" ht="25.5" customHeight="1" x14ac:dyDescent="0.25"/>
    <row r="878" ht="25.5" customHeight="1" x14ac:dyDescent="0.25"/>
    <row r="879" ht="25.5" customHeight="1" x14ac:dyDescent="0.25"/>
    <row r="880" ht="25.5" customHeight="1" x14ac:dyDescent="0.25"/>
    <row r="881" ht="25.5" customHeight="1" x14ac:dyDescent="0.25"/>
    <row r="882" ht="25.5" customHeight="1" x14ac:dyDescent="0.25"/>
    <row r="883" ht="25.5" customHeight="1" x14ac:dyDescent="0.25"/>
    <row r="884" ht="25.5" customHeight="1" x14ac:dyDescent="0.25"/>
    <row r="885" ht="25.5" customHeight="1" x14ac:dyDescent="0.25"/>
    <row r="886" ht="25.5" customHeight="1" x14ac:dyDescent="0.25"/>
    <row r="887" ht="25.5" customHeight="1" x14ac:dyDescent="0.25"/>
    <row r="888" ht="25.5" customHeight="1" x14ac:dyDescent="0.25"/>
    <row r="889" ht="25.5" customHeight="1" x14ac:dyDescent="0.25"/>
    <row r="890" ht="25.5" customHeight="1" x14ac:dyDescent="0.25"/>
    <row r="891" ht="25.5" customHeight="1" x14ac:dyDescent="0.25"/>
    <row r="892" ht="25.5" customHeight="1" x14ac:dyDescent="0.25"/>
    <row r="893" ht="25.5" customHeight="1" x14ac:dyDescent="0.25"/>
    <row r="894" ht="25.5" customHeight="1" x14ac:dyDescent="0.25"/>
    <row r="895" ht="25.5" customHeight="1" x14ac:dyDescent="0.25"/>
    <row r="896" ht="25.5" customHeight="1" x14ac:dyDescent="0.25"/>
    <row r="897" ht="25.5" customHeight="1" x14ac:dyDescent="0.25"/>
    <row r="898" ht="25.5" customHeight="1" x14ac:dyDescent="0.25"/>
    <row r="899" ht="25.5" customHeight="1" x14ac:dyDescent="0.25"/>
    <row r="900" ht="25.5" customHeight="1" x14ac:dyDescent="0.25"/>
    <row r="901" ht="25.5" customHeight="1" x14ac:dyDescent="0.25"/>
    <row r="902" ht="25.5" customHeight="1" x14ac:dyDescent="0.25"/>
    <row r="903" ht="25.5" customHeight="1" x14ac:dyDescent="0.25"/>
    <row r="904" ht="25.5" customHeight="1" x14ac:dyDescent="0.25"/>
    <row r="905" ht="25.5" customHeight="1" x14ac:dyDescent="0.25"/>
    <row r="906" ht="25.5" customHeight="1" x14ac:dyDescent="0.25"/>
    <row r="907" ht="25.5" customHeight="1" x14ac:dyDescent="0.25"/>
    <row r="908" ht="25.5" customHeight="1" x14ac:dyDescent="0.25"/>
    <row r="909" ht="25.5" customHeight="1" x14ac:dyDescent="0.25"/>
    <row r="910" ht="25.5" customHeight="1" x14ac:dyDescent="0.25"/>
    <row r="911" ht="25.5" customHeight="1" x14ac:dyDescent="0.25"/>
    <row r="912" ht="25.5" customHeight="1" x14ac:dyDescent="0.25"/>
    <row r="913" ht="25.5" customHeight="1" x14ac:dyDescent="0.25"/>
    <row r="914" ht="25.5" customHeight="1" x14ac:dyDescent="0.25"/>
    <row r="915" ht="25.5" customHeight="1" x14ac:dyDescent="0.25"/>
    <row r="916" ht="25.5" customHeight="1" x14ac:dyDescent="0.25"/>
    <row r="917" ht="25.5" customHeight="1" x14ac:dyDescent="0.25"/>
    <row r="918" ht="25.5" customHeight="1" x14ac:dyDescent="0.25"/>
    <row r="919" ht="25.5" customHeight="1" x14ac:dyDescent="0.25"/>
    <row r="920" ht="25.5" customHeight="1" x14ac:dyDescent="0.25"/>
    <row r="921" ht="25.5" customHeight="1" x14ac:dyDescent="0.25"/>
    <row r="922" ht="25.5" customHeight="1" x14ac:dyDescent="0.25"/>
    <row r="923" ht="25.5" customHeight="1" x14ac:dyDescent="0.25"/>
    <row r="924" ht="25.5" customHeight="1" x14ac:dyDescent="0.25"/>
    <row r="925" ht="25.5" customHeight="1" x14ac:dyDescent="0.25"/>
    <row r="926" ht="25.5" customHeight="1" x14ac:dyDescent="0.25"/>
    <row r="927" ht="25.5" customHeight="1" x14ac:dyDescent="0.25"/>
    <row r="928" ht="25.5" customHeight="1" x14ac:dyDescent="0.25"/>
    <row r="929" ht="25.5" customHeight="1" x14ac:dyDescent="0.25"/>
    <row r="930" ht="25.5" customHeight="1" x14ac:dyDescent="0.25"/>
    <row r="931" ht="25.5" customHeight="1" x14ac:dyDescent="0.25"/>
    <row r="932" ht="25.5" customHeight="1" x14ac:dyDescent="0.25"/>
    <row r="933" ht="25.5" customHeight="1" x14ac:dyDescent="0.25"/>
    <row r="934" ht="25.5" customHeight="1" x14ac:dyDescent="0.25"/>
    <row r="935" ht="25.5" customHeight="1" x14ac:dyDescent="0.25"/>
    <row r="936" ht="25.5" customHeight="1" x14ac:dyDescent="0.25"/>
    <row r="937" ht="25.5" customHeight="1" x14ac:dyDescent="0.25"/>
    <row r="938" ht="25.5" customHeight="1" x14ac:dyDescent="0.25"/>
    <row r="939" ht="25.5" customHeight="1" x14ac:dyDescent="0.25"/>
    <row r="940" ht="25.5" customHeight="1" x14ac:dyDescent="0.25"/>
    <row r="941" ht="25.5" customHeight="1" x14ac:dyDescent="0.25"/>
    <row r="942" ht="25.5" customHeight="1" x14ac:dyDescent="0.25"/>
    <row r="943" ht="25.5" customHeight="1" x14ac:dyDescent="0.25"/>
    <row r="944" ht="25.5" customHeight="1" x14ac:dyDescent="0.25"/>
    <row r="945" ht="25.5" customHeight="1" x14ac:dyDescent="0.25"/>
    <row r="946" ht="25.5" customHeight="1" x14ac:dyDescent="0.25"/>
    <row r="947" ht="25.5" customHeight="1" x14ac:dyDescent="0.25"/>
    <row r="948" ht="25.5" customHeight="1" x14ac:dyDescent="0.25"/>
    <row r="949" ht="25.5" customHeight="1" x14ac:dyDescent="0.25"/>
    <row r="950" ht="25.5" customHeight="1" x14ac:dyDescent="0.25"/>
    <row r="951" ht="25.5" customHeight="1" x14ac:dyDescent="0.25"/>
    <row r="952" ht="25.5" customHeight="1" x14ac:dyDescent="0.25"/>
    <row r="953" ht="25.5" customHeight="1" x14ac:dyDescent="0.25"/>
    <row r="954" ht="25.5" customHeight="1" x14ac:dyDescent="0.25"/>
    <row r="955" ht="25.5" customHeight="1" x14ac:dyDescent="0.25"/>
    <row r="956" ht="25.5" customHeight="1" x14ac:dyDescent="0.25"/>
    <row r="957" ht="25.5" customHeight="1" x14ac:dyDescent="0.25"/>
    <row r="958" ht="25.5" customHeight="1" x14ac:dyDescent="0.25"/>
    <row r="959" ht="25.5" customHeight="1" x14ac:dyDescent="0.25"/>
    <row r="960" ht="25.5" customHeight="1" x14ac:dyDescent="0.25"/>
    <row r="961" ht="25.5" customHeight="1" x14ac:dyDescent="0.25"/>
    <row r="962" ht="25.5" customHeight="1" x14ac:dyDescent="0.25"/>
    <row r="963" ht="25.5" customHeight="1" x14ac:dyDescent="0.25"/>
    <row r="964" ht="25.5" customHeight="1" x14ac:dyDescent="0.25"/>
    <row r="965" ht="25.5" customHeight="1" x14ac:dyDescent="0.25"/>
    <row r="966" ht="25.5" customHeight="1" x14ac:dyDescent="0.25"/>
    <row r="967" ht="25.5" customHeight="1" x14ac:dyDescent="0.25"/>
    <row r="968" ht="25.5" customHeight="1" x14ac:dyDescent="0.25"/>
    <row r="969" ht="25.5" customHeight="1" x14ac:dyDescent="0.25"/>
    <row r="970" ht="25.5" customHeight="1" x14ac:dyDescent="0.25"/>
    <row r="971" ht="25.5" customHeight="1" x14ac:dyDescent="0.25"/>
    <row r="972" ht="25.5" customHeight="1" x14ac:dyDescent="0.25"/>
    <row r="973" ht="25.5" customHeight="1" x14ac:dyDescent="0.25"/>
    <row r="974" ht="25.5" customHeight="1" x14ac:dyDescent="0.25"/>
    <row r="975" ht="25.5" customHeight="1" x14ac:dyDescent="0.25"/>
    <row r="976" ht="25.5" customHeight="1" x14ac:dyDescent="0.25"/>
    <row r="977" ht="25.5" customHeight="1" x14ac:dyDescent="0.25"/>
    <row r="978" ht="25.5" customHeight="1" x14ac:dyDescent="0.25"/>
    <row r="979" ht="25.5" customHeight="1" x14ac:dyDescent="0.25"/>
    <row r="980" ht="25.5" customHeight="1" x14ac:dyDescent="0.25"/>
    <row r="981" ht="25.5" customHeight="1" x14ac:dyDescent="0.25"/>
    <row r="982" ht="25.5" customHeight="1" x14ac:dyDescent="0.25"/>
    <row r="983" ht="25.5" customHeight="1" x14ac:dyDescent="0.25"/>
    <row r="984" ht="25.5" customHeight="1" x14ac:dyDescent="0.25"/>
    <row r="985" ht="25.5" customHeight="1" x14ac:dyDescent="0.25"/>
    <row r="986" ht="25.5" customHeight="1" x14ac:dyDescent="0.25"/>
    <row r="987" ht="25.5" customHeight="1" x14ac:dyDescent="0.25"/>
    <row r="988" ht="25.5" customHeight="1" x14ac:dyDescent="0.25"/>
    <row r="989" ht="25.5" customHeight="1" x14ac:dyDescent="0.25"/>
    <row r="990" ht="25.5" customHeight="1" x14ac:dyDescent="0.25"/>
    <row r="991" ht="25.5" customHeight="1" x14ac:dyDescent="0.25"/>
    <row r="992" ht="25.5" customHeight="1" x14ac:dyDescent="0.25"/>
    <row r="993" ht="25.5" customHeight="1" x14ac:dyDescent="0.25"/>
    <row r="994" ht="25.5" customHeight="1" x14ac:dyDescent="0.25"/>
    <row r="995" ht="25.5" customHeight="1" x14ac:dyDescent="0.25"/>
    <row r="996" ht="25.5" customHeight="1" x14ac:dyDescent="0.25"/>
    <row r="997" ht="25.5" customHeight="1" x14ac:dyDescent="0.25"/>
    <row r="998" ht="25.5" customHeight="1" x14ac:dyDescent="0.25"/>
    <row r="999" ht="25.5" customHeight="1" x14ac:dyDescent="0.25"/>
    <row r="1000" ht="25.5" customHeight="1" x14ac:dyDescent="0.25"/>
    <row r="1001" ht="25.5" customHeight="1" x14ac:dyDescent="0.25"/>
    <row r="1002" ht="25.5" customHeight="1" x14ac:dyDescent="0.25"/>
    <row r="1003" ht="25.5" customHeight="1" x14ac:dyDescent="0.25"/>
    <row r="1004" ht="25.5" customHeight="1" x14ac:dyDescent="0.25"/>
    <row r="1005" ht="25.5" customHeight="1" x14ac:dyDescent="0.25"/>
    <row r="1006" ht="25.5" customHeight="1" x14ac:dyDescent="0.25"/>
    <row r="1007" ht="25.5" customHeight="1" x14ac:dyDescent="0.25"/>
    <row r="1008" ht="25.5" customHeight="1" x14ac:dyDescent="0.25"/>
    <row r="1009" ht="25.5" customHeight="1" x14ac:dyDescent="0.25"/>
    <row r="1010" ht="25.5" customHeight="1" x14ac:dyDescent="0.25"/>
    <row r="1011" ht="25.5" customHeight="1" x14ac:dyDescent="0.25"/>
    <row r="1012" ht="25.5" customHeight="1" x14ac:dyDescent="0.25"/>
    <row r="1013" ht="25.5" customHeight="1" x14ac:dyDescent="0.25"/>
    <row r="1014" ht="25.5" customHeight="1" x14ac:dyDescent="0.25"/>
    <row r="1015" ht="25.5" customHeight="1" x14ac:dyDescent="0.25"/>
    <row r="1016" ht="25.5" customHeight="1" x14ac:dyDescent="0.25"/>
    <row r="1017" ht="25.5" customHeight="1" x14ac:dyDescent="0.25"/>
    <row r="1018" ht="25.5" customHeight="1" x14ac:dyDescent="0.25"/>
    <row r="1019" ht="25.5" customHeight="1" x14ac:dyDescent="0.25"/>
    <row r="1020" ht="25.5" customHeight="1" x14ac:dyDescent="0.25"/>
    <row r="1021" ht="25.5" customHeight="1" x14ac:dyDescent="0.25"/>
    <row r="1022" ht="25.5" customHeight="1" x14ac:dyDescent="0.25"/>
    <row r="1023" ht="25.5" customHeight="1" x14ac:dyDescent="0.25"/>
    <row r="1024" ht="25.5" customHeight="1" x14ac:dyDescent="0.25"/>
    <row r="1025" ht="25.5" customHeight="1" x14ac:dyDescent="0.25"/>
    <row r="1026" ht="25.5" customHeight="1" x14ac:dyDescent="0.25"/>
    <row r="1027" ht="25.5" customHeight="1" x14ac:dyDescent="0.25"/>
    <row r="1028" ht="25.5" customHeight="1" x14ac:dyDescent="0.25"/>
    <row r="1029" ht="25.5" customHeight="1" x14ac:dyDescent="0.25"/>
    <row r="1030" ht="25.5" customHeight="1" x14ac:dyDescent="0.25"/>
    <row r="1031" ht="25.5" customHeight="1" x14ac:dyDescent="0.25"/>
    <row r="1032" ht="25.5" customHeight="1" x14ac:dyDescent="0.25"/>
    <row r="1033" ht="25.5" customHeight="1" x14ac:dyDescent="0.25"/>
    <row r="1034" ht="25.5" customHeight="1" x14ac:dyDescent="0.25"/>
    <row r="1035" ht="25.5" customHeight="1" x14ac:dyDescent="0.25"/>
    <row r="1036" ht="25.5" customHeight="1" x14ac:dyDescent="0.25"/>
    <row r="1037" ht="25.5" customHeight="1" x14ac:dyDescent="0.25"/>
    <row r="1038" ht="25.5" customHeight="1" x14ac:dyDescent="0.25"/>
    <row r="1039" ht="25.5" customHeight="1" x14ac:dyDescent="0.25"/>
    <row r="1040" ht="25.5" customHeight="1" x14ac:dyDescent="0.25"/>
    <row r="1041" ht="25.5" customHeight="1" x14ac:dyDescent="0.25"/>
    <row r="1042" ht="25.5" customHeight="1" x14ac:dyDescent="0.25"/>
    <row r="1043" ht="25.5" customHeight="1" x14ac:dyDescent="0.25"/>
    <row r="1044" ht="25.5" customHeight="1" x14ac:dyDescent="0.25"/>
    <row r="1045" ht="25.5" customHeight="1" x14ac:dyDescent="0.25"/>
    <row r="1046" ht="25.5" customHeight="1" x14ac:dyDescent="0.25"/>
    <row r="1047" ht="25.5" customHeight="1" x14ac:dyDescent="0.25"/>
    <row r="1048" ht="25.5" customHeight="1" x14ac:dyDescent="0.25"/>
    <row r="1049" ht="25.5" customHeight="1" x14ac:dyDescent="0.25"/>
    <row r="1050" ht="25.5" customHeight="1" x14ac:dyDescent="0.25"/>
    <row r="1051" ht="25.5" customHeight="1" x14ac:dyDescent="0.25"/>
    <row r="1052" ht="25.5" customHeight="1" x14ac:dyDescent="0.25"/>
    <row r="1053" ht="25.5" customHeight="1" x14ac:dyDescent="0.25"/>
    <row r="1054" ht="25.5" customHeight="1" x14ac:dyDescent="0.25"/>
    <row r="1055" ht="25.5" customHeight="1" x14ac:dyDescent="0.25"/>
    <row r="1056" ht="25.5" customHeight="1" x14ac:dyDescent="0.25"/>
    <row r="1057" ht="25.5" customHeight="1" x14ac:dyDescent="0.25"/>
    <row r="1058" ht="25.5" customHeight="1" x14ac:dyDescent="0.25"/>
    <row r="1059" ht="25.5" customHeight="1" x14ac:dyDescent="0.25"/>
    <row r="1060" ht="25.5" customHeight="1" x14ac:dyDescent="0.25"/>
    <row r="1061" ht="25.5" customHeight="1" x14ac:dyDescent="0.25"/>
    <row r="1062" ht="25.5" customHeight="1" x14ac:dyDescent="0.25"/>
    <row r="1063" ht="25.5" customHeight="1" x14ac:dyDescent="0.25"/>
    <row r="1064" ht="25.5" customHeight="1" x14ac:dyDescent="0.25"/>
    <row r="1065" ht="25.5" customHeight="1" x14ac:dyDescent="0.25"/>
    <row r="1066" ht="25.5" customHeight="1" x14ac:dyDescent="0.25"/>
    <row r="1067" ht="25.5" customHeight="1" x14ac:dyDescent="0.25"/>
    <row r="1068" ht="25.5" customHeight="1" x14ac:dyDescent="0.25"/>
    <row r="1069" ht="25.5" customHeight="1" x14ac:dyDescent="0.25"/>
    <row r="1070" ht="25.5" customHeight="1" x14ac:dyDescent="0.25"/>
    <row r="1071" ht="25.5" customHeight="1" x14ac:dyDescent="0.25"/>
    <row r="1072" ht="25.5" customHeight="1" x14ac:dyDescent="0.25"/>
    <row r="1073" ht="25.5" customHeight="1" x14ac:dyDescent="0.25"/>
    <row r="1074" ht="25.5" customHeight="1" x14ac:dyDescent="0.25"/>
    <row r="1075" ht="25.5" customHeight="1" x14ac:dyDescent="0.25"/>
    <row r="1076" ht="25.5" customHeight="1" x14ac:dyDescent="0.25"/>
    <row r="1077" ht="25.5" customHeight="1" x14ac:dyDescent="0.25"/>
    <row r="1078" ht="25.5" customHeight="1" x14ac:dyDescent="0.25"/>
    <row r="1079" ht="25.5" customHeight="1" x14ac:dyDescent="0.25"/>
    <row r="1080" ht="25.5" customHeight="1" x14ac:dyDescent="0.25"/>
    <row r="1081" ht="25.5" customHeight="1" x14ac:dyDescent="0.25"/>
    <row r="1082" ht="25.5" customHeight="1" x14ac:dyDescent="0.25"/>
    <row r="1083" ht="25.5" customHeight="1" x14ac:dyDescent="0.25"/>
    <row r="1084" ht="25.5" customHeight="1" x14ac:dyDescent="0.25"/>
    <row r="1085" ht="25.5" customHeight="1" x14ac:dyDescent="0.25"/>
    <row r="1086" ht="25.5" customHeight="1" x14ac:dyDescent="0.25"/>
    <row r="1087" ht="25.5" customHeight="1" x14ac:dyDescent="0.25"/>
    <row r="1088" ht="25.5" customHeight="1" x14ac:dyDescent="0.25"/>
    <row r="1089" ht="25.5" customHeight="1" x14ac:dyDescent="0.25"/>
    <row r="1090" ht="25.5" customHeight="1" x14ac:dyDescent="0.25"/>
    <row r="1091" ht="25.5" customHeight="1" x14ac:dyDescent="0.25"/>
    <row r="1092" ht="25.5" customHeight="1" x14ac:dyDescent="0.25"/>
    <row r="1093" ht="25.5" customHeight="1" x14ac:dyDescent="0.25"/>
    <row r="1094" ht="25.5" customHeight="1" x14ac:dyDescent="0.25"/>
    <row r="1095" ht="25.5" customHeight="1" x14ac:dyDescent="0.25"/>
    <row r="1096" ht="25.5" customHeight="1" x14ac:dyDescent="0.25"/>
    <row r="1097" ht="25.5" customHeight="1" x14ac:dyDescent="0.25"/>
    <row r="1098" ht="25.5" customHeight="1" x14ac:dyDescent="0.25"/>
    <row r="1099" ht="25.5" customHeight="1" x14ac:dyDescent="0.25"/>
    <row r="1100" ht="25.5" customHeight="1" x14ac:dyDescent="0.25"/>
    <row r="1101" ht="25.5" customHeight="1" x14ac:dyDescent="0.25"/>
    <row r="1102" ht="25.5" customHeight="1" x14ac:dyDescent="0.25"/>
    <row r="1103" ht="25.5" customHeight="1" x14ac:dyDescent="0.25"/>
    <row r="1104" ht="25.5" customHeight="1" x14ac:dyDescent="0.25"/>
    <row r="1105" ht="25.5" customHeight="1" x14ac:dyDescent="0.25"/>
    <row r="1106" ht="25.5" customHeight="1" x14ac:dyDescent="0.25"/>
    <row r="1107" ht="25.5" customHeight="1" x14ac:dyDescent="0.25"/>
    <row r="1108" ht="25.5" customHeight="1" x14ac:dyDescent="0.25"/>
    <row r="1109" ht="25.5" customHeight="1" x14ac:dyDescent="0.25"/>
    <row r="1110" ht="25.5" customHeight="1" x14ac:dyDescent="0.25"/>
    <row r="1111" ht="25.5" customHeight="1" x14ac:dyDescent="0.25"/>
    <row r="1112" ht="25.5" customHeight="1" x14ac:dyDescent="0.25"/>
    <row r="1113" ht="25.5" customHeight="1" x14ac:dyDescent="0.25"/>
    <row r="1114" ht="25.5" customHeight="1" x14ac:dyDescent="0.25"/>
    <row r="1115" ht="25.5" customHeight="1" x14ac:dyDescent="0.25"/>
    <row r="1116" ht="25.5" customHeight="1" x14ac:dyDescent="0.25"/>
    <row r="1117" ht="25.5" customHeight="1" x14ac:dyDescent="0.25"/>
    <row r="1118" ht="25.5" customHeight="1" x14ac:dyDescent="0.25"/>
    <row r="1119" ht="25.5" customHeight="1" x14ac:dyDescent="0.25"/>
    <row r="1120" ht="25.5" customHeight="1" x14ac:dyDescent="0.25"/>
    <row r="1121" ht="25.5" customHeight="1" x14ac:dyDescent="0.25"/>
    <row r="1122" ht="25.5" customHeight="1" x14ac:dyDescent="0.25"/>
    <row r="1123" ht="25.5" customHeight="1" x14ac:dyDescent="0.25"/>
    <row r="1124" ht="25.5" customHeight="1" x14ac:dyDescent="0.25"/>
    <row r="1125" ht="25.5" customHeight="1" x14ac:dyDescent="0.25"/>
    <row r="1126" ht="25.5" customHeight="1" x14ac:dyDescent="0.25"/>
    <row r="1127" ht="25.5" customHeight="1" x14ac:dyDescent="0.25"/>
    <row r="1128" ht="25.5" customHeight="1" x14ac:dyDescent="0.25"/>
    <row r="1129" ht="25.5" customHeight="1" x14ac:dyDescent="0.25"/>
    <row r="1130" ht="25.5" customHeight="1" x14ac:dyDescent="0.25"/>
    <row r="1131" ht="25.5" customHeight="1" x14ac:dyDescent="0.25"/>
    <row r="1132" ht="25.5" customHeight="1" x14ac:dyDescent="0.25"/>
    <row r="1133" ht="25.5" customHeight="1" x14ac:dyDescent="0.25"/>
    <row r="1134" ht="25.5" customHeight="1" x14ac:dyDescent="0.25"/>
    <row r="1135" ht="25.5" customHeight="1" x14ac:dyDescent="0.25"/>
    <row r="1136" ht="25.5" customHeight="1" x14ac:dyDescent="0.25"/>
    <row r="1137" ht="25.5" customHeight="1" x14ac:dyDescent="0.25"/>
    <row r="1138" ht="25.5" customHeight="1" x14ac:dyDescent="0.25"/>
    <row r="1139" ht="25.5" customHeight="1" x14ac:dyDescent="0.25"/>
    <row r="1140" ht="25.5" customHeight="1" x14ac:dyDescent="0.25"/>
    <row r="1141" ht="25.5" customHeight="1" x14ac:dyDescent="0.25"/>
    <row r="1142" ht="25.5" customHeight="1" x14ac:dyDescent="0.25"/>
    <row r="1143" ht="25.5" customHeight="1" x14ac:dyDescent="0.25"/>
    <row r="1144" ht="25.5" customHeight="1" x14ac:dyDescent="0.25"/>
    <row r="1145" ht="25.5" customHeight="1" x14ac:dyDescent="0.25"/>
    <row r="1146" ht="25.5" customHeight="1" x14ac:dyDescent="0.25"/>
    <row r="1147" ht="25.5" customHeight="1" x14ac:dyDescent="0.25"/>
    <row r="1148" ht="25.5" customHeight="1" x14ac:dyDescent="0.25"/>
    <row r="1149" ht="25.5" customHeight="1" x14ac:dyDescent="0.25"/>
    <row r="1150" ht="25.5" customHeight="1" x14ac:dyDescent="0.25"/>
    <row r="1151" ht="25.5" customHeight="1" x14ac:dyDescent="0.25"/>
    <row r="1152" ht="25.5" customHeight="1" x14ac:dyDescent="0.25"/>
    <row r="1153" ht="25.5" customHeight="1" x14ac:dyDescent="0.25"/>
    <row r="1154" ht="25.5" customHeight="1" x14ac:dyDescent="0.25"/>
    <row r="1155" ht="25.5" customHeight="1" x14ac:dyDescent="0.25"/>
    <row r="1156" ht="25.5" customHeight="1" x14ac:dyDescent="0.25"/>
    <row r="1157" ht="25.5" customHeight="1" x14ac:dyDescent="0.25"/>
    <row r="1158" ht="25.5" customHeight="1" x14ac:dyDescent="0.25"/>
    <row r="1159" ht="25.5" customHeight="1" x14ac:dyDescent="0.25"/>
    <row r="1160" ht="25.5" customHeight="1" x14ac:dyDescent="0.25"/>
    <row r="1161" ht="25.5" customHeight="1" x14ac:dyDescent="0.25"/>
    <row r="1162" ht="25.5" customHeight="1" x14ac:dyDescent="0.25"/>
    <row r="1163" ht="25.5" customHeight="1" x14ac:dyDescent="0.25"/>
    <row r="1164" ht="25.5" customHeight="1" x14ac:dyDescent="0.25"/>
    <row r="1165" ht="25.5" customHeight="1" x14ac:dyDescent="0.25"/>
    <row r="1166" ht="25.5" customHeight="1" x14ac:dyDescent="0.25"/>
    <row r="1167" ht="25.5" customHeight="1" x14ac:dyDescent="0.25"/>
    <row r="1047086" ht="12.75" customHeight="1" x14ac:dyDescent="0.25"/>
  </sheetData>
  <mergeCells count="29">
    <mergeCell ref="G150:H150"/>
    <mergeCell ref="A1:E1"/>
    <mergeCell ref="A2:E2"/>
    <mergeCell ref="A3:E3"/>
    <mergeCell ref="A9:E9"/>
    <mergeCell ref="A15:E15"/>
    <mergeCell ref="B22:B23"/>
    <mergeCell ref="B24:B25"/>
    <mergeCell ref="A27:E27"/>
    <mergeCell ref="A81:E81"/>
    <mergeCell ref="A53:E53"/>
    <mergeCell ref="B55:B65"/>
    <mergeCell ref="A67:E67"/>
    <mergeCell ref="A70:E70"/>
    <mergeCell ref="A73:E73"/>
    <mergeCell ref="B75:B80"/>
    <mergeCell ref="B29:B51"/>
    <mergeCell ref="B83:B84"/>
    <mergeCell ref="A87:E87"/>
    <mergeCell ref="B89:B98"/>
    <mergeCell ref="A99:E99"/>
    <mergeCell ref="A156:E156"/>
    <mergeCell ref="A100:A101"/>
    <mergeCell ref="B100:B101"/>
    <mergeCell ref="C100:E100"/>
    <mergeCell ref="A151:E151"/>
    <mergeCell ref="B102:B114"/>
    <mergeCell ref="A115:E115"/>
    <mergeCell ref="A130:E130"/>
  </mergeCells>
  <pageMargins left="0.31496062992125984" right="0.31496062992125984" top="0.59055118110236227" bottom="0.59055118110236227" header="0.31496062992125984" footer="0.31496062992125984"/>
  <pageSetup paperSize="9" scale="70" orientation="portrait" horizontalDpi="4294967294" r:id="rId1"/>
  <rowBreaks count="4" manualBreakCount="4">
    <brk id="26" max="4" man="1"/>
    <brk id="66" max="4" man="1"/>
    <brk id="98" max="4" man="1"/>
    <brk id="129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94DB8-A4F7-4EB9-AA2A-0A9DE1E77D62}">
  <dimension ref="A1:H64"/>
  <sheetViews>
    <sheetView showGridLines="0" view="pageBreakPreview" zoomScaleNormal="100" zoomScaleSheetLayoutView="100" workbookViewId="0">
      <selection activeCell="G3" sqref="G3"/>
    </sheetView>
  </sheetViews>
  <sheetFormatPr defaultColWidth="9" defaultRowHeight="15" x14ac:dyDescent="0.25"/>
  <cols>
    <col min="1" max="1" width="109.7109375" style="139" customWidth="1"/>
    <col min="2" max="2" width="18.28515625" style="139" bestFit="1" customWidth="1"/>
    <col min="3" max="3" width="17.140625" style="139" customWidth="1"/>
    <col min="4" max="4" width="9" style="139" hidden="1" customWidth="1"/>
    <col min="5" max="995" width="8.7109375" style="139" customWidth="1"/>
    <col min="996" max="1001" width="9" style="139" customWidth="1"/>
    <col min="1002" max="16384" width="9" style="139"/>
  </cols>
  <sheetData>
    <row r="1" spans="1:8" ht="61.5" customHeight="1" thickBot="1" x14ac:dyDescent="0.3">
      <c r="A1" s="138"/>
      <c r="B1" s="138"/>
      <c r="C1" s="138"/>
    </row>
    <row r="2" spans="1:8" ht="24.75" customHeight="1" thickBot="1" x14ac:dyDescent="0.3">
      <c r="A2" s="140" t="s">
        <v>130</v>
      </c>
      <c r="B2" s="141"/>
      <c r="C2" s="142"/>
    </row>
    <row r="3" spans="1:8" ht="24.75" customHeight="1" thickBot="1" x14ac:dyDescent="0.3">
      <c r="A3" s="143" t="s">
        <v>131</v>
      </c>
      <c r="B3" s="144"/>
      <c r="C3" s="145"/>
    </row>
    <row r="4" spans="1:8" ht="24" customHeight="1" x14ac:dyDescent="0.25">
      <c r="A4" s="146"/>
      <c r="B4" s="147" t="s">
        <v>132</v>
      </c>
      <c r="C4" s="148" t="s">
        <v>133</v>
      </c>
    </row>
    <row r="5" spans="1:8" ht="18.75" customHeight="1" x14ac:dyDescent="0.25">
      <c r="A5" s="149" t="s">
        <v>134</v>
      </c>
      <c r="B5" s="150" t="s">
        <v>135</v>
      </c>
      <c r="C5" s="151">
        <f>C6/C7</f>
        <v>0.89074582190072338</v>
      </c>
      <c r="D5" s="152" t="s">
        <v>136</v>
      </c>
    </row>
    <row r="6" spans="1:8" ht="18.95" customHeight="1" x14ac:dyDescent="0.25">
      <c r="A6" s="153" t="s">
        <v>137</v>
      </c>
      <c r="B6" s="150"/>
      <c r="C6" s="154">
        <v>3571</v>
      </c>
      <c r="D6" s="152"/>
      <c r="E6" s="155"/>
      <c r="H6" s="156"/>
    </row>
    <row r="7" spans="1:8" ht="18.95" customHeight="1" x14ac:dyDescent="0.25">
      <c r="A7" s="153" t="s">
        <v>138</v>
      </c>
      <c r="B7" s="150"/>
      <c r="C7" s="154">
        <v>4009</v>
      </c>
      <c r="E7" s="155"/>
    </row>
    <row r="8" spans="1:8" ht="18.95" customHeight="1" x14ac:dyDescent="0.25">
      <c r="A8" s="157" t="s">
        <v>139</v>
      </c>
      <c r="B8" s="158" t="s">
        <v>140</v>
      </c>
      <c r="C8" s="159">
        <f>C9/C10</f>
        <v>4.19131455399061</v>
      </c>
      <c r="D8" s="152" t="s">
        <v>141</v>
      </c>
    </row>
    <row r="9" spans="1:8" ht="18.95" customHeight="1" x14ac:dyDescent="0.25">
      <c r="A9" s="153" t="s">
        <v>137</v>
      </c>
      <c r="B9" s="158"/>
      <c r="C9" s="154">
        <v>3571</v>
      </c>
    </row>
    <row r="10" spans="1:8" ht="18.95" customHeight="1" x14ac:dyDescent="0.25">
      <c r="A10" s="153" t="s">
        <v>142</v>
      </c>
      <c r="B10" s="158"/>
      <c r="C10" s="160">
        <v>852</v>
      </c>
    </row>
    <row r="11" spans="1:8" ht="18.95" customHeight="1" x14ac:dyDescent="0.25">
      <c r="A11" s="161" t="s">
        <v>143</v>
      </c>
      <c r="B11" s="162" t="s">
        <v>144</v>
      </c>
      <c r="C11" s="163">
        <f>C12*24</f>
        <v>12.339966318625809</v>
      </c>
      <c r="D11" s="152" t="s">
        <v>145</v>
      </c>
    </row>
    <row r="12" spans="1:8" ht="18.95" customHeight="1" x14ac:dyDescent="0.25">
      <c r="A12" s="153" t="s">
        <v>146</v>
      </c>
      <c r="B12" s="162"/>
      <c r="C12" s="164">
        <f>((100-C13)*(C14))/C13</f>
        <v>0.51416526327607537</v>
      </c>
      <c r="D12" s="165"/>
      <c r="E12" s="165"/>
    </row>
    <row r="13" spans="1:8" ht="18.95" customHeight="1" x14ac:dyDescent="0.25">
      <c r="A13" s="153" t="s">
        <v>147</v>
      </c>
      <c r="B13" s="162"/>
      <c r="C13" s="166">
        <v>89.07</v>
      </c>
      <c r="E13" s="165"/>
      <c r="F13" s="165"/>
    </row>
    <row r="14" spans="1:8" ht="18.95" customHeight="1" x14ac:dyDescent="0.25">
      <c r="A14" s="153" t="s">
        <v>148</v>
      </c>
      <c r="B14" s="162"/>
      <c r="C14" s="166">
        <v>4.1900000000000004</v>
      </c>
    </row>
    <row r="15" spans="1:8" ht="18.95" customHeight="1" x14ac:dyDescent="0.25">
      <c r="A15" s="157" t="s">
        <v>149</v>
      </c>
      <c r="B15" s="158" t="s">
        <v>150</v>
      </c>
      <c r="C15" s="167">
        <f>C16/C17</f>
        <v>3.1468531468531472E-2</v>
      </c>
    </row>
    <row r="16" spans="1:8" ht="18.95" customHeight="1" x14ac:dyDescent="0.25">
      <c r="A16" s="168" t="s">
        <v>151</v>
      </c>
      <c r="B16" s="158"/>
      <c r="C16" s="169">
        <v>27</v>
      </c>
    </row>
    <row r="17" spans="1:4" ht="18.95" customHeight="1" x14ac:dyDescent="0.25">
      <c r="A17" s="170" t="s">
        <v>152</v>
      </c>
      <c r="B17" s="158"/>
      <c r="C17" s="160">
        <v>858</v>
      </c>
    </row>
    <row r="18" spans="1:4" ht="18.95" customHeight="1" x14ac:dyDescent="0.25">
      <c r="A18" s="171" t="s">
        <v>153</v>
      </c>
      <c r="B18" s="158" t="s">
        <v>154</v>
      </c>
      <c r="C18" s="167">
        <f>C19/C20</f>
        <v>6.6666666666666671E-3</v>
      </c>
    </row>
    <row r="19" spans="1:4" ht="18.95" customHeight="1" x14ac:dyDescent="0.25">
      <c r="A19" s="168" t="s">
        <v>155</v>
      </c>
      <c r="B19" s="158"/>
      <c r="C19" s="172">
        <v>1</v>
      </c>
    </row>
    <row r="20" spans="1:4" ht="18.95" customHeight="1" x14ac:dyDescent="0.25">
      <c r="A20" s="173" t="s">
        <v>156</v>
      </c>
      <c r="B20" s="174"/>
      <c r="C20" s="175">
        <v>150</v>
      </c>
    </row>
    <row r="21" spans="1:4" ht="18.95" customHeight="1" x14ac:dyDescent="0.25">
      <c r="A21" s="157" t="s">
        <v>157</v>
      </c>
      <c r="B21" s="176" t="s">
        <v>158</v>
      </c>
      <c r="C21" s="167">
        <f>C22/C23</f>
        <v>0</v>
      </c>
    </row>
    <row r="22" spans="1:4" ht="18.95" customHeight="1" x14ac:dyDescent="0.25">
      <c r="A22" s="168" t="s">
        <v>159</v>
      </c>
      <c r="B22" s="176"/>
      <c r="C22" s="172">
        <v>0</v>
      </c>
    </row>
    <row r="23" spans="1:4" ht="18.95" customHeight="1" x14ac:dyDescent="0.25">
      <c r="A23" s="170" t="s">
        <v>160</v>
      </c>
      <c r="B23" s="176"/>
      <c r="C23" s="175">
        <v>925</v>
      </c>
      <c r="D23" s="177"/>
    </row>
    <row r="24" spans="1:4" ht="24.75" customHeight="1" x14ac:dyDescent="0.25">
      <c r="A24" s="178" t="s">
        <v>161</v>
      </c>
      <c r="B24" s="179"/>
      <c r="C24" s="180"/>
      <c r="D24" s="177"/>
    </row>
    <row r="25" spans="1:4" ht="18.95" customHeight="1" x14ac:dyDescent="0.25">
      <c r="A25" s="171" t="s">
        <v>162</v>
      </c>
      <c r="B25" s="176" t="s">
        <v>163</v>
      </c>
      <c r="C25" s="167">
        <f>C26/C27</f>
        <v>2.7156549520766772E-2</v>
      </c>
    </row>
    <row r="26" spans="1:4" ht="18.95" customHeight="1" x14ac:dyDescent="0.25">
      <c r="A26" s="168" t="s">
        <v>164</v>
      </c>
      <c r="B26" s="176"/>
      <c r="C26" s="172">
        <v>17</v>
      </c>
    </row>
    <row r="27" spans="1:4" ht="18.95" customHeight="1" x14ac:dyDescent="0.25">
      <c r="A27" s="181" t="s">
        <v>165</v>
      </c>
      <c r="B27" s="176"/>
      <c r="C27" s="172">
        <v>626</v>
      </c>
    </row>
    <row r="28" spans="1:4" s="185" customFormat="1" ht="31.5" x14ac:dyDescent="0.25">
      <c r="A28" s="182" t="s">
        <v>166</v>
      </c>
      <c r="B28" s="183" t="s">
        <v>167</v>
      </c>
      <c r="C28" s="184" t="s">
        <v>168</v>
      </c>
    </row>
    <row r="29" spans="1:4" s="185" customFormat="1" ht="18.95" customHeight="1" x14ac:dyDescent="0.25">
      <c r="A29" s="186" t="s">
        <v>169</v>
      </c>
      <c r="B29" s="183"/>
      <c r="C29" s="187"/>
    </row>
    <row r="30" spans="1:4" s="185" customFormat="1" ht="18.95" customHeight="1" x14ac:dyDescent="0.25">
      <c r="A30" s="186" t="s">
        <v>170</v>
      </c>
      <c r="B30" s="183"/>
      <c r="C30" s="188"/>
    </row>
    <row r="31" spans="1:4" ht="31.5" x14ac:dyDescent="0.25">
      <c r="A31" s="189" t="s">
        <v>171</v>
      </c>
      <c r="B31" s="162" t="s">
        <v>172</v>
      </c>
      <c r="C31" s="167">
        <f>C32/C33</f>
        <v>5.9238719435341571E-2</v>
      </c>
    </row>
    <row r="32" spans="1:4" ht="18.95" customHeight="1" x14ac:dyDescent="0.25">
      <c r="A32" s="190" t="s">
        <v>169</v>
      </c>
      <c r="B32" s="162"/>
      <c r="C32" s="172">
        <v>235</v>
      </c>
    </row>
    <row r="33" spans="1:3" ht="18.95" customHeight="1" x14ac:dyDescent="0.25">
      <c r="A33" s="190" t="s">
        <v>170</v>
      </c>
      <c r="B33" s="162"/>
      <c r="C33" s="191">
        <v>3967</v>
      </c>
    </row>
    <row r="34" spans="1:3" ht="18.95" customHeight="1" x14ac:dyDescent="0.25">
      <c r="A34" s="189" t="s">
        <v>173</v>
      </c>
      <c r="B34" s="150" t="s">
        <v>174</v>
      </c>
      <c r="C34" s="167">
        <f>C35/C36</f>
        <v>0.77461368653421636</v>
      </c>
    </row>
    <row r="35" spans="1:3" ht="18.95" customHeight="1" x14ac:dyDescent="0.25">
      <c r="A35" s="190" t="s">
        <v>175</v>
      </c>
      <c r="B35" s="150"/>
      <c r="C35" s="192">
        <v>3509</v>
      </c>
    </row>
    <row r="36" spans="1:3" ht="18.95" customHeight="1" x14ac:dyDescent="0.25">
      <c r="A36" s="190" t="s">
        <v>176</v>
      </c>
      <c r="B36" s="150"/>
      <c r="C36" s="192">
        <v>4530</v>
      </c>
    </row>
    <row r="37" spans="1:3" ht="31.5" x14ac:dyDescent="0.25">
      <c r="A37" s="189" t="s">
        <v>177</v>
      </c>
      <c r="B37" s="162" t="s">
        <v>178</v>
      </c>
      <c r="C37" s="167">
        <f>C38/C39</f>
        <v>1</v>
      </c>
    </row>
    <row r="38" spans="1:3" ht="18.95" customHeight="1" x14ac:dyDescent="0.25">
      <c r="A38" s="190" t="s">
        <v>179</v>
      </c>
      <c r="B38" s="162"/>
      <c r="C38" s="192">
        <v>6</v>
      </c>
    </row>
    <row r="39" spans="1:3" ht="18.95" customHeight="1" x14ac:dyDescent="0.25">
      <c r="A39" s="190" t="s">
        <v>180</v>
      </c>
      <c r="B39" s="162"/>
      <c r="C39" s="192">
        <v>6</v>
      </c>
    </row>
    <row r="40" spans="1:3" ht="31.5" x14ac:dyDescent="0.25">
      <c r="A40" s="189" t="s">
        <v>181</v>
      </c>
      <c r="B40" s="162" t="s">
        <v>178</v>
      </c>
      <c r="C40" s="167">
        <f>C41/C42</f>
        <v>1</v>
      </c>
    </row>
    <row r="41" spans="1:3" ht="18.95" customHeight="1" x14ac:dyDescent="0.25">
      <c r="A41" s="190" t="s">
        <v>182</v>
      </c>
      <c r="B41" s="162"/>
      <c r="C41" s="192">
        <v>6</v>
      </c>
    </row>
    <row r="42" spans="1:3" ht="18.95" customHeight="1" x14ac:dyDescent="0.25">
      <c r="A42" s="190" t="s">
        <v>183</v>
      </c>
      <c r="B42" s="162"/>
      <c r="C42" s="192">
        <v>6</v>
      </c>
    </row>
    <row r="43" spans="1:3" ht="18.95" customHeight="1" x14ac:dyDescent="0.25">
      <c r="A43" s="193" t="s">
        <v>184</v>
      </c>
      <c r="B43" s="194" t="s">
        <v>185</v>
      </c>
      <c r="C43" s="195">
        <f>C44/C45</f>
        <v>0.98281417830290008</v>
      </c>
    </row>
    <row r="44" spans="1:3" ht="18.95" customHeight="1" x14ac:dyDescent="0.25">
      <c r="A44" s="190" t="s">
        <v>186</v>
      </c>
      <c r="B44" s="196"/>
      <c r="C44" s="192">
        <v>915</v>
      </c>
    </row>
    <row r="45" spans="1:3" ht="18.95" customHeight="1" x14ac:dyDescent="0.25">
      <c r="A45" s="190" t="s">
        <v>187</v>
      </c>
      <c r="B45" s="197"/>
      <c r="C45" s="192">
        <v>931</v>
      </c>
    </row>
    <row r="46" spans="1:3" ht="18.95" customHeight="1" x14ac:dyDescent="0.25">
      <c r="A46" s="193" t="s">
        <v>188</v>
      </c>
      <c r="B46" s="162" t="s">
        <v>189</v>
      </c>
      <c r="C46" s="195">
        <f>C47/C48</f>
        <v>5.8265467040219886E-4</v>
      </c>
    </row>
    <row r="47" spans="1:3" ht="18.95" customHeight="1" x14ac:dyDescent="0.25">
      <c r="A47" s="190" t="s">
        <v>190</v>
      </c>
      <c r="B47" s="162"/>
      <c r="C47" s="198">
        <v>580.44000000000005</v>
      </c>
    </row>
    <row r="48" spans="1:3" ht="18.95" customHeight="1" x14ac:dyDescent="0.25">
      <c r="A48" s="190" t="s">
        <v>191</v>
      </c>
      <c r="B48" s="162"/>
      <c r="C48" s="198">
        <v>996199</v>
      </c>
    </row>
    <row r="49" spans="1:3" ht="18.95" customHeight="1" x14ac:dyDescent="0.25">
      <c r="A49" s="199" t="s">
        <v>192</v>
      </c>
      <c r="B49" s="194" t="s">
        <v>193</v>
      </c>
      <c r="C49" s="195">
        <f>C50/C51</f>
        <v>1</v>
      </c>
    </row>
    <row r="50" spans="1:3" ht="18.95" customHeight="1" x14ac:dyDescent="0.25">
      <c r="A50" s="190" t="s">
        <v>194</v>
      </c>
      <c r="B50" s="196"/>
      <c r="C50" s="200">
        <v>30</v>
      </c>
    </row>
    <row r="51" spans="1:3" ht="18.95" customHeight="1" x14ac:dyDescent="0.25">
      <c r="A51" s="190" t="s">
        <v>195</v>
      </c>
      <c r="B51" s="197"/>
      <c r="C51" s="200">
        <v>30</v>
      </c>
    </row>
    <row r="52" spans="1:3" ht="18" customHeight="1" x14ac:dyDescent="0.25">
      <c r="A52" s="201" t="s">
        <v>196</v>
      </c>
      <c r="B52" s="201"/>
      <c r="C52" s="201"/>
    </row>
    <row r="53" spans="1:3" x14ac:dyDescent="0.25">
      <c r="A53" s="202"/>
      <c r="B53" s="202"/>
      <c r="C53" s="202"/>
    </row>
    <row r="54" spans="1:3" ht="15.75" x14ac:dyDescent="0.25">
      <c r="A54" s="189" t="s">
        <v>197</v>
      </c>
      <c r="B54" s="194" t="s">
        <v>198</v>
      </c>
      <c r="C54" s="167">
        <f>C55/C56</f>
        <v>1</v>
      </c>
    </row>
    <row r="55" spans="1:3" x14ac:dyDescent="0.25">
      <c r="A55" s="190" t="s">
        <v>199</v>
      </c>
      <c r="B55" s="196"/>
      <c r="C55" s="192">
        <v>11</v>
      </c>
    </row>
    <row r="56" spans="1:3" x14ac:dyDescent="0.25">
      <c r="A56" s="190" t="s">
        <v>200</v>
      </c>
      <c r="B56" s="197"/>
      <c r="C56" s="192">
        <v>11</v>
      </c>
    </row>
    <row r="57" spans="1:3" ht="15.75" x14ac:dyDescent="0.25">
      <c r="A57" s="189" t="s">
        <v>201</v>
      </c>
      <c r="B57" s="194" t="s">
        <v>198</v>
      </c>
      <c r="C57" s="167">
        <f>C58/C59</f>
        <v>1</v>
      </c>
    </row>
    <row r="58" spans="1:3" x14ac:dyDescent="0.25">
      <c r="A58" s="190" t="s">
        <v>202</v>
      </c>
      <c r="B58" s="196"/>
      <c r="C58" s="192">
        <v>39339</v>
      </c>
    </row>
    <row r="59" spans="1:3" x14ac:dyDescent="0.25">
      <c r="A59" s="190" t="s">
        <v>203</v>
      </c>
      <c r="B59" s="197"/>
      <c r="C59" s="192">
        <v>39339</v>
      </c>
    </row>
    <row r="60" spans="1:3" ht="31.5" x14ac:dyDescent="0.25">
      <c r="A60" s="189" t="s">
        <v>204</v>
      </c>
      <c r="B60" s="194" t="s">
        <v>198</v>
      </c>
      <c r="C60" s="167">
        <f>C61/C62</f>
        <v>1</v>
      </c>
    </row>
    <row r="61" spans="1:3" x14ac:dyDescent="0.25">
      <c r="A61" s="190" t="s">
        <v>205</v>
      </c>
      <c r="B61" s="196"/>
      <c r="C61" s="192">
        <v>10</v>
      </c>
    </row>
    <row r="62" spans="1:3" x14ac:dyDescent="0.25">
      <c r="A62" s="190" t="s">
        <v>206</v>
      </c>
      <c r="B62" s="197"/>
      <c r="C62" s="192">
        <v>10</v>
      </c>
    </row>
    <row r="64" spans="1:3" x14ac:dyDescent="0.25">
      <c r="A64" s="203">
        <f ca="1">TODAY()</f>
        <v>45848</v>
      </c>
    </row>
  </sheetData>
  <mergeCells count="25">
    <mergeCell ref="B60:B62"/>
    <mergeCell ref="B43:B45"/>
    <mergeCell ref="B46:B48"/>
    <mergeCell ref="B49:B51"/>
    <mergeCell ref="A52:C53"/>
    <mergeCell ref="B54:B56"/>
    <mergeCell ref="B57:B59"/>
    <mergeCell ref="B28:B30"/>
    <mergeCell ref="C28:C30"/>
    <mergeCell ref="B31:B33"/>
    <mergeCell ref="B34:B36"/>
    <mergeCell ref="B37:B39"/>
    <mergeCell ref="B40:B42"/>
    <mergeCell ref="B11:B14"/>
    <mergeCell ref="B15:B17"/>
    <mergeCell ref="B18:B20"/>
    <mergeCell ref="B21:B23"/>
    <mergeCell ref="A24:C24"/>
    <mergeCell ref="B25:B27"/>
    <mergeCell ref="A1:C1"/>
    <mergeCell ref="A2:C2"/>
    <mergeCell ref="A3:C3"/>
    <mergeCell ref="B5:B7"/>
    <mergeCell ref="E6:E7"/>
    <mergeCell ref="B8:B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useFirstPageNumber="1" r:id="rId1"/>
  <headerFooter>
    <oddFooter xml:space="preserve">&amp;CPágina &amp;P de &amp;N&amp;RCRER - Indicadores de Desempenho </oddFooter>
  </headerFooter>
  <rowBreaks count="1" manualBreakCount="1">
    <brk id="5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ind. produção</vt:lpstr>
      <vt:lpstr>Indicadores Desempenho</vt:lpstr>
      <vt:lpstr>'ind. produção'!Area_de_impressao</vt:lpstr>
      <vt:lpstr>'Indicadores Desempenho'!Area_de_impressao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Laisa Pires Nogueira</dc:creator>
  <cp:lastModifiedBy>Nicolau Martins de Oliveira Neto</cp:lastModifiedBy>
  <cp:lastPrinted>2025-03-10T15:19:59Z</cp:lastPrinted>
  <dcterms:created xsi:type="dcterms:W3CDTF">2025-01-22T14:03:06Z</dcterms:created>
  <dcterms:modified xsi:type="dcterms:W3CDTF">2025-07-10T11:33:49Z</dcterms:modified>
</cp:coreProperties>
</file>