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UCON\02 - Processos\2025\01 - PRESTAÇÃO DE CONTAS\01 - MENSAL\06. Policlínica Goiás\Portifólio Mensal\07. Julho\"/>
    </mc:Choice>
  </mc:AlternateContent>
  <xr:revisionPtr revIDLastSave="0" documentId="13_ncr:1_{441A0814-5CE1-4AC7-AF44-4D702ABD6ED2}" xr6:coauthVersionLast="47" xr6:coauthVersionMax="47" xr10:uidLastSave="{00000000-0000-0000-0000-000000000000}"/>
  <bookViews>
    <workbookView xWindow="28680" yWindow="-120" windowWidth="24240" windowHeight="13140" activeTab="1" xr2:uid="{79C21A78-A5D9-4B76-9A2A-1282572A6D2C}"/>
  </bookViews>
  <sheets>
    <sheet name="Produção" sheetId="1" r:id="rId1"/>
    <sheet name="Desempenho" sheetId="2" r:id="rId2"/>
  </sheets>
  <definedNames>
    <definedName name="_xlnm.Print_Area" localSheetId="1">Desempenho!$A$1:$C$26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0" i="1" l="1"/>
  <c r="C165" i="1"/>
  <c r="B165" i="1"/>
  <c r="C160" i="1"/>
  <c r="B160" i="1"/>
  <c r="C153" i="1"/>
  <c r="B153" i="1"/>
  <c r="B110" i="1"/>
  <c r="C67" i="1"/>
  <c r="B20" i="1"/>
  <c r="B14" i="1"/>
  <c r="C8" i="1"/>
  <c r="B8" i="1"/>
</calcChain>
</file>

<file path=xl/sharedStrings.xml><?xml version="1.0" encoding="utf-8"?>
<sst xmlns="http://schemas.openxmlformats.org/spreadsheetml/2006/main" count="225" uniqueCount="151">
  <si>
    <t>Policlínica Estadual Brasil Bruno de Bastos Neto Região Rio Vermelho - Goiás   AGIR</t>
  </si>
  <si>
    <t>Produção Assistencial 2025</t>
  </si>
  <si>
    <t>Consultas</t>
  </si>
  <si>
    <t>Meta Mensal</t>
  </si>
  <si>
    <t>Julho</t>
  </si>
  <si>
    <t>Consulta médicas especializadas</t>
  </si>
  <si>
    <t>Consultas da equipe multiprofissional e processos terapêuticos de média duração</t>
  </si>
  <si>
    <t>Total</t>
  </si>
  <si>
    <t xml:space="preserve">Consulta Médica </t>
  </si>
  <si>
    <t>Primeira consulta</t>
  </si>
  <si>
    <t>Os dados ainda não serão informados porque o relatório correspondente está em fase de desenvolvimento e validação pela equipe de TI.</t>
  </si>
  <si>
    <t>Interconsulta</t>
  </si>
  <si>
    <t>Retorno</t>
  </si>
  <si>
    <t>Consultas Multiprofissional</t>
  </si>
  <si>
    <t>Consulta Médica</t>
  </si>
  <si>
    <t>Anestesiologia</t>
  </si>
  <si>
    <t>***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</si>
  <si>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</si>
  <si>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</si>
  <si>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</si>
  <si>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</si>
  <si>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</si>
  <si>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</si>
  <si>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</si>
  <si>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</si>
  <si>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</si>
  <si>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</si>
  <si>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</si>
  <si>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</si>
  <si>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</si>
  <si>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</si>
  <si>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</si>
  <si>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</si>
  <si>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</si>
  <si>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</si>
  <si>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</si>
  <si>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</si>
  <si>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</si>
  <si>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</si>
  <si>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 xml:space="preserve">Total </t>
  </si>
  <si>
    <t>Consulta Multiprofissional (Inclusa na Meta)</t>
  </si>
  <si>
    <t>Assistente Social</t>
  </si>
  <si>
    <t>Enfermeiro</t>
  </si>
  <si>
    <t>Farmacêutico</t>
  </si>
  <si>
    <t>Fisioterapeuta</t>
  </si>
  <si>
    <t>Fonoaudiólogo</t>
  </si>
  <si>
    <t>Nutricionista</t>
  </si>
  <si>
    <t>Psicólogo</t>
  </si>
  <si>
    <t>Práticas Integrativas e Complementares</t>
  </si>
  <si>
    <t>Aromaterapia</t>
  </si>
  <si>
    <t>Auriculoterapia</t>
  </si>
  <si>
    <t>Imposição de mãos / Reiki</t>
  </si>
  <si>
    <t>Acupuntura de ventosa / moxa</t>
  </si>
  <si>
    <t>Eletroestimulação ( Acupuntura)</t>
  </si>
  <si>
    <t>Terapia de florais</t>
  </si>
  <si>
    <t>Procedimento Cirúrgico Ambulatorial</t>
  </si>
  <si>
    <t>Procedimentos cirúrgicos ambulatoriais</t>
  </si>
  <si>
    <t>Biópsia de pele</t>
  </si>
  <si>
    <t>Infiltração</t>
  </si>
  <si>
    <t>Eletrocoagulação</t>
  </si>
  <si>
    <t>Retirada de dispositivo intrauterino</t>
  </si>
  <si>
    <t>Cauterização química</t>
  </si>
  <si>
    <t>SADT EXTERNO -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</si>
  <si>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</si>
  <si>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</si>
  <si>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</si>
  <si>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</si>
  <si>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</si>
  <si>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</si>
  <si>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</si>
  <si>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</si>
  <si>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</si>
  <si>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</si>
  <si>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otoacústicas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</si>
  <si>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</si>
  <si>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</si>
  <si>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</si>
  <si>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</si>
  <si>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</si>
  <si>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</si>
  <si>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
tireóide e mama</t>
  </si>
  <si>
    <t>Punção aspirativa por agulha grossa</t>
  </si>
  <si>
    <t>Radiologia</t>
  </si>
  <si>
    <t>Teste ergomético</t>
  </si>
  <si>
    <t xml:space="preserve">Tomografia  </t>
  </si>
  <si>
    <t xml:space="preserve">Ultrassonografia </t>
  </si>
  <si>
    <t>Urodinâmica</t>
  </si>
  <si>
    <t>Videolaringoscopia</t>
  </si>
  <si>
    <t>Análises Clínicas</t>
  </si>
  <si>
    <t>Deve atender a necessidade interna da unidade</t>
  </si>
  <si>
    <t xml:space="preserve">Anatomia Patológica </t>
  </si>
  <si>
    <t>Patologia Clínica</t>
  </si>
  <si>
    <t>Exames Oftalmológicos</t>
  </si>
  <si>
    <t>Fundoscopia</t>
  </si>
  <si>
    <t>Serão vinculados à consulta oftalmológica conforme
indicação do especialista.</t>
  </si>
  <si>
    <t>Mapeamento de retina</t>
  </si>
  <si>
    <t>Potencial de acuidade</t>
  </si>
  <si>
    <t>Teste ortoptico</t>
  </si>
  <si>
    <t>Tonometria</t>
  </si>
  <si>
    <t>Triagem oftalmologica</t>
  </si>
  <si>
    <t>Total de Exames</t>
  </si>
  <si>
    <t>Total de Pacientes</t>
  </si>
  <si>
    <t>SADT EXTERNO - Ofertado</t>
  </si>
  <si>
    <t>Regulação</t>
  </si>
  <si>
    <t>Interno</t>
  </si>
  <si>
    <t xml:space="preserve">Radiografia </t>
  </si>
  <si>
    <t xml:space="preserve">Videolaringoscopia </t>
  </si>
  <si>
    <t>CEO II - Consultas odontológicas</t>
  </si>
  <si>
    <t>Consulta subsequente</t>
  </si>
  <si>
    <t>CEO II - Especialidades Mínimas</t>
  </si>
  <si>
    <t>Procedimentos Básicos</t>
  </si>
  <si>
    <t>Periodontia especializada</t>
  </si>
  <si>
    <t>Endodontia</t>
  </si>
  <si>
    <t>Cirurgia oral menor</t>
  </si>
  <si>
    <t>Terapia Renal Substitiva</t>
  </si>
  <si>
    <t>Sessões Hemodiálise: considerando 2 turnos e 3 sessões
semanais por pacientes</t>
  </si>
  <si>
    <t>Pacotes de Treinamento de Diálise Peritoneal: considerando
9 dias de treinamento para cada paciente</t>
  </si>
  <si>
    <t>6 pacientes (cada com 9 dias de
treinamento) - Totalizando 36 sessões*</t>
  </si>
  <si>
    <t>Transporte para TRS</t>
  </si>
  <si>
    <t>Ônibus I</t>
  </si>
  <si>
    <t xml:space="preserve">Van </t>
  </si>
  <si>
    <t xml:space="preserve"> Total</t>
  </si>
  <si>
    <t>***Informa-se que os serviços de Odontologia e Terapia Renal Substitutiva (TRS) encontram-se em fase de adequação para implantação. Atualmente, ambos estão com seus respectivos projetos executivos em elaboração, visando as adaptações físicas necessárias à plena operacionalização, conforme as metas e diretrizes estabelecidas no Termo de Colaboração vigente.</t>
  </si>
  <si>
    <t>Indicadores de Desempenho 2025</t>
  </si>
  <si>
    <t>INDICADORES DE DESEMPENHO</t>
  </si>
  <si>
    <t>Meta</t>
  </si>
  <si>
    <t>1.Razão de Quantitativo de Consultas Ofertadas</t>
  </si>
  <si>
    <t>Número de consultas ofertadas</t>
  </si>
  <si>
    <t>Número de consultas propostas nas metas da unidade policlínica</t>
  </si>
  <si>
    <t>2. Razão de Quantitativos de exames (SADT) ofertadas</t>
  </si>
  <si>
    <t>Nº de exames (SADT) ofertados</t>
  </si>
  <si>
    <t>Nº de exames (SADT) propostas nas metas da unidade de policlínica</t>
  </si>
  <si>
    <t>3. Percetual de Exames de Imagem com Resultados em até 72 horas</t>
  </si>
  <si>
    <t>≥ 70%</t>
  </si>
  <si>
    <t>Nº de exames de imagem com resultado liberado em até 72 horas</t>
  </si>
  <si>
    <t>Total de exames de imagem realizados</t>
  </si>
  <si>
    <t>4.Taxa de acuracidade de estoque dos medicamentos do Componente Especializado da                                                                                                                                                                                                                                                                Assistência Farmacêutica</t>
  </si>
  <si>
    <t>≥ 99%</t>
  </si>
  <si>
    <t>[Número total de itens contabilizados (estoque físico/estoque sistema) em
conformidade</t>
  </si>
  <si>
    <t>Número total de itens padronizados cadastrados no sistema]</t>
  </si>
  <si>
    <t>5.Percentual de consultas farmacêuticas em relação ao número de processos do CEAF atendidos
no mês</t>
  </si>
  <si>
    <t>&gt; 5%</t>
  </si>
  <si>
    <t>Quantitativo de consultas realizadas</t>
  </si>
  <si>
    <t xml:space="preserve">pelo total de processos atendidos no período
</t>
  </si>
  <si>
    <t>6. Taxa de perda financeira por vencimento</t>
  </si>
  <si>
    <r>
      <t xml:space="preserve">&lt;  </t>
    </r>
    <r>
      <rPr>
        <b/>
        <sz val="12"/>
        <rFont val="Arial"/>
        <family val="2"/>
        <charset val="1"/>
      </rPr>
      <t>0,5%</t>
    </r>
  </si>
  <si>
    <t>Valor financeiro da perda de medicamentos padronizados por validade expirada (R$</t>
  </si>
  <si>
    <t>valor financeiro de medicamentos inventariado no período (R$).</t>
  </si>
  <si>
    <t xml:space="preserve">Indicador de Acompanhamento </t>
  </si>
  <si>
    <t>Percentual de dispensação de medicamentos em relação aos
processos cadastrados</t>
  </si>
  <si>
    <t>≥ 50% dos processos cadastrados na
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</si>
</sst>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charset val="1"/>
    </font>
    <font>
      <sz val="12"/>
      <color rgb="FF000000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sz val="12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</font>
    <font>
      <i/>
      <sz val="12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color theme="1"/>
      <name val="Arial"/>
      <family val="2"/>
    </font>
    <font>
      <i/>
      <sz val="12"/>
      <color theme="1"/>
      <name val="Arial"/>
      <family val="2"/>
      <charset val="1"/>
    </font>
    <font>
      <sz val="12"/>
      <color theme="1"/>
      <name val="Arial"/>
      <family val="2"/>
    </font>
    <font>
      <b/>
      <sz val="14"/>
      <name val="Calibri"/>
      <family val="2"/>
      <charset val="1"/>
    </font>
    <font>
      <b/>
      <sz val="16"/>
      <color theme="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1D41A"/>
        <bgColor rgb="FF5EB91E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rgb="FFDDDDDD"/>
      </patternFill>
    </fill>
    <fill>
      <patternFill patternType="solid">
        <fgColor rgb="FFDDDDDD"/>
        <bgColor rgb="FFFFD7D7"/>
      </patternFill>
    </fill>
  </fills>
  <borders count="16">
    <border>
      <left/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2" fillId="0" borderId="0" xfId="0" applyNumberFormat="1" applyFont="1"/>
    <xf numFmtId="1" fontId="6" fillId="0" borderId="2" xfId="0" applyNumberFormat="1" applyFont="1" applyBorder="1" applyAlignment="1">
      <alignment horizontal="center" vertical="center"/>
    </xf>
    <xf numFmtId="0" fontId="8" fillId="0" borderId="0" xfId="0" applyFont="1"/>
    <xf numFmtId="1" fontId="2" fillId="0" borderId="0" xfId="0" applyNumberFormat="1" applyFont="1" applyAlignment="1">
      <alignment horizontal="center" vertical="center"/>
    </xf>
    <xf numFmtId="0" fontId="10" fillId="0" borderId="0" xfId="0" applyFont="1"/>
    <xf numFmtId="0" fontId="3" fillId="8" borderId="8" xfId="0" applyFont="1" applyFill="1" applyBorder="1" applyAlignment="1">
      <alignment horizontal="center" vertical="center" wrapText="1"/>
    </xf>
    <xf numFmtId="3" fontId="12" fillId="8" borderId="8" xfId="0" applyNumberFormat="1" applyFont="1" applyFill="1" applyBorder="1" applyAlignment="1">
      <alignment horizontal="center" vertical="center" wrapText="1"/>
    </xf>
    <xf numFmtId="3" fontId="3" fillId="8" borderId="11" xfId="0" applyNumberFormat="1" applyFont="1" applyFill="1" applyBorder="1" applyAlignment="1">
      <alignment horizontal="center" vertical="center" wrapText="1"/>
    </xf>
    <xf numFmtId="10" fontId="6" fillId="8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right" vertical="center" wrapText="1"/>
    </xf>
    <xf numFmtId="10" fontId="12" fillId="8" borderId="2" xfId="0" applyNumberFormat="1" applyFont="1" applyFill="1" applyBorder="1" applyAlignment="1">
      <alignment horizontal="center" vertical="center" wrapText="1"/>
    </xf>
    <xf numFmtId="10" fontId="12" fillId="8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3" fontId="6" fillId="0" borderId="14" xfId="0" applyNumberFormat="1" applyFont="1" applyBorder="1" applyAlignment="1">
      <alignment horizontal="center" vertical="center"/>
    </xf>
    <xf numFmtId="3" fontId="14" fillId="8" borderId="11" xfId="0" applyNumberFormat="1" applyFont="1" applyFill="1" applyBorder="1" applyAlignment="1">
      <alignment horizontal="center" vertical="center" wrapText="1"/>
    </xf>
    <xf numFmtId="10" fontId="15" fillId="8" borderId="1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right" vertical="center" wrapText="1"/>
    </xf>
    <xf numFmtId="3" fontId="17" fillId="0" borderId="14" xfId="0" applyNumberFormat="1" applyFont="1" applyBorder="1" applyAlignment="1">
      <alignment horizontal="center" vertical="center"/>
    </xf>
    <xf numFmtId="10" fontId="12" fillId="8" borderId="11" xfId="0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 applyProtection="1">
      <alignment horizontal="center" vertical="center"/>
    </xf>
    <xf numFmtId="3" fontId="6" fillId="0" borderId="14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right" wrapText="1"/>
    </xf>
    <xf numFmtId="4" fontId="6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4" fontId="6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4" fillId="8" borderId="12" xfId="0" applyNumberFormat="1" applyFont="1" applyFill="1" applyBorder="1" applyAlignment="1">
      <alignment horizontal="center" vertical="center"/>
    </xf>
    <xf numFmtId="3" fontId="3" fillId="8" borderId="12" xfId="0" applyNumberFormat="1" applyFont="1" applyFill="1" applyBorder="1" applyAlignment="1">
      <alignment horizontal="center" vertical="center"/>
    </xf>
    <xf numFmtId="3" fontId="18" fillId="8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9" fontId="3" fillId="8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2640971</xdr:colOff>
      <xdr:row>0</xdr:row>
      <xdr:rowOff>95250</xdr:rowOff>
    </xdr:from>
    <xdr:to>
      <xdr:col>2</xdr:col>
      <xdr:colOff>1885951</xdr:colOff>
      <xdr:row>0</xdr:row>
      <xdr:rowOff>1304925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C96FE478-353D-4197-9F3A-707C83AF7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40971" y="95250"/>
          <a:ext cx="5455280" cy="120967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268335</xdr:colOff>
      <xdr:row>0</xdr:row>
      <xdr:rowOff>1</xdr:rowOff>
    </xdr:from>
    <xdr:to>
      <xdr:col>0</xdr:col>
      <xdr:colOff>1162050</xdr:colOff>
      <xdr:row>0</xdr:row>
      <xdr:rowOff>876300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34C22C49-F2FB-4C6C-814C-54FF99989C7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8335" y="1"/>
          <a:ext cx="893715" cy="876299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876300</xdr:colOff>
      <xdr:row>0</xdr:row>
      <xdr:rowOff>819151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475ED2-8631-4E9E-9118-8E0811B244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876300" cy="81915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3665850</xdr:colOff>
      <xdr:row>0</xdr:row>
      <xdr:rowOff>0</xdr:rowOff>
    </xdr:from>
    <xdr:to>
      <xdr:col>3</xdr:col>
      <xdr:colOff>192492</xdr:colOff>
      <xdr:row>1</xdr:row>
      <xdr:rowOff>85725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DAF8B859-458E-4770-988E-7C5E0585F74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65850" y="0"/>
          <a:ext cx="5051517" cy="930275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3B6B-B1B6-46D8-914B-3C8959B9FA02}">
  <dimension ref="A1:ALP171"/>
  <sheetViews>
    <sheetView topLeftCell="A34" zoomScale="70" zoomScaleNormal="70" workbookViewId="0">
      <selection activeCell="A34" sqref="A34"/>
    </sheetView>
  </sheetViews>
  <sheetFormatPr defaultColWidth="9.1796875" defaultRowHeight="15" customHeight="1" x14ac:dyDescent="0.35"/>
  <cols>
    <col min="1" max="1" width="58.54296875" style="1" customWidth="1"/>
    <col min="2" max="2" width="30.453125" style="1" customWidth="1"/>
    <col min="3" max="3" width="28.1796875" style="1" customWidth="1"/>
    <col min="4" max="4" width="37.81640625" style="1" customWidth="1"/>
    <col min="5" max="20" width="16.7265625" style="2" customWidth="1"/>
    <col min="21" max="1004" width="9.1796875" style="2"/>
    <col min="1005" max="16384" width="9.1796875" style="6"/>
  </cols>
  <sheetData>
    <row r="1" spans="1:4" s="2" customFormat="1" ht="108" customHeight="1" x14ac:dyDescent="0.35">
      <c r="A1" s="89"/>
      <c r="B1" s="89"/>
      <c r="C1" s="89"/>
      <c r="D1" s="1"/>
    </row>
    <row r="2" spans="1:4" s="2" customFormat="1" ht="30" customHeight="1" x14ac:dyDescent="0.35">
      <c r="A2" s="90" t="s">
        <v>0</v>
      </c>
      <c r="B2" s="90"/>
      <c r="C2" s="90"/>
      <c r="D2" s="1"/>
    </row>
    <row r="3" spans="1:4" s="2" customFormat="1" ht="30" customHeight="1" x14ac:dyDescent="0.35">
      <c r="A3" s="77" t="s">
        <v>1</v>
      </c>
      <c r="B3" s="77"/>
      <c r="C3" s="77"/>
      <c r="D3" s="1"/>
    </row>
    <row r="4" spans="1:4" s="2" customFormat="1" ht="3.75" hidden="1" customHeight="1" x14ac:dyDescent="0.35">
      <c r="A4" s="3"/>
      <c r="B4" s="3"/>
      <c r="C4" s="3"/>
      <c r="D4" s="1"/>
    </row>
    <row r="5" spans="1:4" ht="47.25" customHeight="1" x14ac:dyDescent="0.35">
      <c r="A5" s="4" t="s">
        <v>2</v>
      </c>
      <c r="B5" s="4" t="s">
        <v>3</v>
      </c>
      <c r="C5" s="5" t="s">
        <v>4</v>
      </c>
    </row>
    <row r="6" spans="1:4" ht="33" customHeight="1" x14ac:dyDescent="0.35">
      <c r="A6" s="7" t="s">
        <v>5</v>
      </c>
      <c r="B6" s="8">
        <v>2500</v>
      </c>
      <c r="C6" s="9">
        <v>2812</v>
      </c>
    </row>
    <row r="7" spans="1:4" ht="33" customHeight="1" x14ac:dyDescent="0.35">
      <c r="A7" s="7" t="s">
        <v>6</v>
      </c>
      <c r="B7" s="8">
        <v>1944</v>
      </c>
      <c r="C7" s="9">
        <v>3114</v>
      </c>
    </row>
    <row r="8" spans="1:4" ht="33" customHeight="1" x14ac:dyDescent="0.35">
      <c r="A8" s="10" t="s">
        <v>7</v>
      </c>
      <c r="B8" s="8">
        <f>SUM(B6:B7)</f>
        <v>4444</v>
      </c>
      <c r="C8" s="8">
        <f>IF(C6="","",SUM(C6:C7))</f>
        <v>5926</v>
      </c>
    </row>
    <row r="9" spans="1:4" ht="33" customHeight="1" x14ac:dyDescent="0.35">
      <c r="A9" s="91"/>
      <c r="B9" s="91"/>
      <c r="C9" s="91"/>
    </row>
    <row r="10" spans="1:4" ht="33" customHeight="1" x14ac:dyDescent="0.35">
      <c r="A10" s="11" t="s">
        <v>8</v>
      </c>
      <c r="B10" s="4" t="s">
        <v>3</v>
      </c>
      <c r="C10" s="5" t="s">
        <v>4</v>
      </c>
    </row>
    <row r="11" spans="1:4" ht="46.5" customHeight="1" x14ac:dyDescent="0.35">
      <c r="A11" s="7" t="s">
        <v>9</v>
      </c>
      <c r="B11" s="8">
        <v>750</v>
      </c>
      <c r="C11" s="82" t="s">
        <v>10</v>
      </c>
    </row>
    <row r="12" spans="1:4" ht="46.5" customHeight="1" x14ac:dyDescent="0.35">
      <c r="A12" s="7" t="s">
        <v>11</v>
      </c>
      <c r="B12" s="8">
        <v>750</v>
      </c>
      <c r="C12" s="82"/>
    </row>
    <row r="13" spans="1:4" ht="46.5" customHeight="1" x14ac:dyDescent="0.35">
      <c r="A13" s="7" t="s">
        <v>12</v>
      </c>
      <c r="B13" s="8">
        <v>1000</v>
      </c>
      <c r="C13" s="82"/>
    </row>
    <row r="14" spans="1:4" ht="33" customHeight="1" x14ac:dyDescent="0.35">
      <c r="A14" s="10" t="s">
        <v>7</v>
      </c>
      <c r="B14" s="8">
        <f>B11+B12+B13</f>
        <v>2500</v>
      </c>
      <c r="C14" s="8">
        <v>2812</v>
      </c>
    </row>
    <row r="15" spans="1:4" ht="33" customHeight="1" x14ac:dyDescent="0.35">
      <c r="A15" s="92"/>
      <c r="B15" s="92"/>
      <c r="C15" s="92"/>
    </row>
    <row r="16" spans="1:4" ht="33" customHeight="1" x14ac:dyDescent="0.35">
      <c r="A16" s="4" t="s">
        <v>13</v>
      </c>
      <c r="B16" s="4" t="s">
        <v>3</v>
      </c>
      <c r="C16" s="5" t="s">
        <v>4</v>
      </c>
    </row>
    <row r="17" spans="1:4" ht="42" customHeight="1" x14ac:dyDescent="0.35">
      <c r="A17" s="7" t="s">
        <v>9</v>
      </c>
      <c r="B17" s="13">
        <v>0</v>
      </c>
      <c r="C17" s="82" t="s">
        <v>10</v>
      </c>
    </row>
    <row r="18" spans="1:4" ht="42" customHeight="1" x14ac:dyDescent="0.35">
      <c r="A18" s="7" t="s">
        <v>11</v>
      </c>
      <c r="B18" s="13">
        <v>583</v>
      </c>
      <c r="C18" s="82"/>
    </row>
    <row r="19" spans="1:4" ht="42" customHeight="1" x14ac:dyDescent="0.35">
      <c r="A19" s="7" t="s">
        <v>12</v>
      </c>
      <c r="B19" s="13">
        <v>1361</v>
      </c>
      <c r="C19" s="82"/>
    </row>
    <row r="20" spans="1:4" ht="33" customHeight="1" x14ac:dyDescent="0.35">
      <c r="A20" s="10" t="s">
        <v>7</v>
      </c>
      <c r="B20" s="13">
        <f>B17+B18+B19</f>
        <v>1944</v>
      </c>
      <c r="C20" s="8">
        <v>3114</v>
      </c>
    </row>
    <row r="21" spans="1:4" ht="33" customHeight="1" x14ac:dyDescent="0.35"/>
    <row r="22" spans="1:4" ht="33" customHeight="1" x14ac:dyDescent="0.35"/>
    <row r="23" spans="1:4" ht="33" customHeight="1" x14ac:dyDescent="0.35">
      <c r="A23" s="11" t="s">
        <v>14</v>
      </c>
      <c r="B23" s="11" t="s">
        <v>3</v>
      </c>
      <c r="C23" s="5" t="s">
        <v>4</v>
      </c>
    </row>
    <row r="24" spans="1:4" ht="33" customHeight="1" x14ac:dyDescent="0.35">
      <c r="A24" s="14" t="s">
        <v>15</v>
      </c>
      <c r="B24" s="15" t="s">
        <v>16</v>
      </c>
      <c r="C24" s="9">
        <v>234</v>
      </c>
    </row>
    <row r="25" spans="1:4" ht="33" customHeight="1" x14ac:dyDescent="0.35">
      <c r="A25" s="7" t="s">
        <v>17</v>
      </c>
      <c r="B25" s="80">
        <v>2500</v>
      </c>
      <c r="C25" s="9">
        <v>51</v>
      </c>
    </row>
    <row r="26" spans="1:4" ht="33" customHeight="1" x14ac:dyDescent="0.35">
      <c r="A26" s="7" t="s">
        <v>18</v>
      </c>
      <c r="B26" s="80"/>
      <c r="C26" s="9">
        <v>242</v>
      </c>
    </row>
    <row r="27" spans="1:4" ht="33" customHeight="1" x14ac:dyDescent="0.35">
      <c r="A27" s="7" t="s">
        <v>19</v>
      </c>
      <c r="B27" s="80"/>
      <c r="C27" s="9">
        <v>434</v>
      </c>
    </row>
    <row r="28" spans="1:4" ht="54.75" customHeight="1" x14ac:dyDescent="0.35">
      <c r="A28" s="7" t="s">
        <v>20</v>
      </c>
      <c r="B28" s="80"/>
      <c r="C28" s="9">
        <v>79</v>
      </c>
      <c r="D28" s="16"/>
    </row>
    <row r="29" spans="1:4" ht="33" customHeight="1" x14ac:dyDescent="0.35">
      <c r="A29" s="7" t="s">
        <v>21</v>
      </c>
      <c r="B29" s="80"/>
      <c r="C29" s="9">
        <v>171</v>
      </c>
    </row>
    <row r="30" spans="1:4" ht="33" customHeight="1" x14ac:dyDescent="0.35">
      <c r="A30" s="7" t="s">
        <v>22</v>
      </c>
      <c r="B30" s="80"/>
      <c r="C30" s="9">
        <v>148</v>
      </c>
    </row>
    <row r="31" spans="1:4" ht="33" customHeight="1" x14ac:dyDescent="0.35">
      <c r="A31" s="7" t="s">
        <v>23</v>
      </c>
      <c r="B31" s="80"/>
      <c r="C31" s="9">
        <v>191</v>
      </c>
    </row>
    <row r="32" spans="1:4" ht="33" customHeight="1" x14ac:dyDescent="0.35">
      <c r="A32" s="7" t="s">
        <v>24</v>
      </c>
      <c r="B32" s="80"/>
      <c r="C32" s="9">
        <v>7</v>
      </c>
    </row>
    <row r="33" spans="1:4" ht="33" customHeight="1" x14ac:dyDescent="0.35">
      <c r="A33" s="7" t="s">
        <v>25</v>
      </c>
      <c r="B33" s="80"/>
      <c r="C33" s="9">
        <v>52</v>
      </c>
    </row>
    <row r="34" spans="1:4" ht="33" customHeight="1" x14ac:dyDescent="0.35">
      <c r="A34" s="7" t="s">
        <v>26</v>
      </c>
      <c r="B34" s="80"/>
      <c r="C34" s="9">
        <v>11</v>
      </c>
    </row>
    <row r="35" spans="1:4" ht="33" customHeight="1" x14ac:dyDescent="0.35">
      <c r="A35" s="7" t="s">
        <v>27</v>
      </c>
      <c r="B35" s="80"/>
      <c r="C35" s="9">
        <v>90</v>
      </c>
    </row>
    <row r="36" spans="1:4" ht="33" customHeight="1" x14ac:dyDescent="0.35">
      <c r="A36" s="7" t="s">
        <v>28</v>
      </c>
      <c r="B36" s="80"/>
      <c r="C36" s="9">
        <v>76</v>
      </c>
    </row>
    <row r="37" spans="1:4" ht="33" customHeight="1" x14ac:dyDescent="0.35">
      <c r="A37" s="7" t="s">
        <v>29</v>
      </c>
      <c r="B37" s="80"/>
      <c r="C37" s="9">
        <v>0</v>
      </c>
    </row>
    <row r="38" spans="1:4" ht="33" customHeight="1" x14ac:dyDescent="0.35">
      <c r="A38" s="7" t="s">
        <v>30</v>
      </c>
      <c r="B38" s="80"/>
      <c r="C38" s="9">
        <v>46</v>
      </c>
    </row>
    <row r="39" spans="1:4" ht="33" customHeight="1" x14ac:dyDescent="0.35">
      <c r="A39" s="7" t="s">
        <v>31</v>
      </c>
      <c r="B39" s="80"/>
      <c r="C39" s="9">
        <v>160</v>
      </c>
    </row>
    <row r="40" spans="1:4" ht="33" customHeight="1" x14ac:dyDescent="0.35">
      <c r="A40" s="7" t="s">
        <v>32</v>
      </c>
      <c r="B40" s="80"/>
      <c r="C40" s="9">
        <v>348</v>
      </c>
    </row>
    <row r="41" spans="1:4" ht="69.75" customHeight="1" x14ac:dyDescent="0.35">
      <c r="A41" s="7" t="s">
        <v>33</v>
      </c>
      <c r="B41" s="80"/>
      <c r="C41" s="9">
        <v>116</v>
      </c>
      <c r="D41" s="17"/>
    </row>
    <row r="42" spans="1:4" ht="33" customHeight="1" x14ac:dyDescent="0.35">
      <c r="A42" s="7" t="s">
        <v>34</v>
      </c>
      <c r="B42" s="80"/>
      <c r="C42" s="9">
        <v>87</v>
      </c>
      <c r="D42" s="18"/>
    </row>
    <row r="43" spans="1:4" ht="33" customHeight="1" x14ac:dyDescent="0.35">
      <c r="A43" s="7" t="s">
        <v>35</v>
      </c>
      <c r="B43" s="80"/>
      <c r="C43" s="9">
        <v>89</v>
      </c>
    </row>
    <row r="44" spans="1:4" ht="33" customHeight="1" x14ac:dyDescent="0.35">
      <c r="A44" s="7" t="s">
        <v>36</v>
      </c>
      <c r="B44" s="80"/>
      <c r="C44" s="9">
        <v>63</v>
      </c>
    </row>
    <row r="45" spans="1:4" ht="33" customHeight="1" x14ac:dyDescent="0.35">
      <c r="A45" s="7" t="s">
        <v>37</v>
      </c>
      <c r="B45" s="80"/>
      <c r="C45" s="9">
        <v>93</v>
      </c>
    </row>
    <row r="46" spans="1:4" ht="33" customHeight="1" x14ac:dyDescent="0.35">
      <c r="A46" s="7" t="s">
        <v>38</v>
      </c>
      <c r="B46" s="80"/>
      <c r="C46" s="9">
        <v>258</v>
      </c>
    </row>
    <row r="47" spans="1:4" ht="33" customHeight="1" x14ac:dyDescent="0.35">
      <c r="A47" s="10" t="s">
        <v>39</v>
      </c>
      <c r="B47" s="80"/>
      <c r="C47" s="19">
        <v>2812</v>
      </c>
      <c r="D47" s="20"/>
    </row>
    <row r="48" spans="1:4" ht="33" customHeight="1" x14ac:dyDescent="0.35">
      <c r="A48" s="21"/>
      <c r="B48" s="22"/>
      <c r="C48" s="23"/>
    </row>
    <row r="49" spans="1:4" ht="33" customHeight="1" x14ac:dyDescent="0.35">
      <c r="A49" s="11" t="s">
        <v>40</v>
      </c>
      <c r="B49" s="11" t="s">
        <v>3</v>
      </c>
      <c r="C49" s="5" t="s">
        <v>4</v>
      </c>
    </row>
    <row r="50" spans="1:4" ht="33" customHeight="1" x14ac:dyDescent="0.35">
      <c r="A50" s="7" t="s">
        <v>41</v>
      </c>
      <c r="B50" s="83">
        <v>1944</v>
      </c>
      <c r="C50" s="9">
        <v>305</v>
      </c>
    </row>
    <row r="51" spans="1:4" ht="33" customHeight="1" x14ac:dyDescent="0.35">
      <c r="A51" s="7" t="s">
        <v>42</v>
      </c>
      <c r="B51" s="83"/>
      <c r="C51" s="9">
        <v>505</v>
      </c>
    </row>
    <row r="52" spans="1:4" ht="33" customHeight="1" x14ac:dyDescent="0.35">
      <c r="A52" s="7" t="s">
        <v>43</v>
      </c>
      <c r="B52" s="83"/>
      <c r="C52" s="9">
        <v>429</v>
      </c>
    </row>
    <row r="53" spans="1:4" ht="33" customHeight="1" x14ac:dyDescent="0.35">
      <c r="A53" s="7" t="s">
        <v>44</v>
      </c>
      <c r="B53" s="83"/>
      <c r="C53" s="9">
        <v>661</v>
      </c>
      <c r="D53" s="24"/>
    </row>
    <row r="54" spans="1:4" ht="33" customHeight="1" x14ac:dyDescent="0.35">
      <c r="A54" s="7" t="s">
        <v>45</v>
      </c>
      <c r="B54" s="83"/>
      <c r="C54" s="9">
        <v>133</v>
      </c>
    </row>
    <row r="55" spans="1:4" ht="33" customHeight="1" x14ac:dyDescent="0.35">
      <c r="A55" s="7" t="s">
        <v>46</v>
      </c>
      <c r="B55" s="83"/>
      <c r="C55" s="9">
        <v>325</v>
      </c>
    </row>
    <row r="56" spans="1:4" ht="33" customHeight="1" x14ac:dyDescent="0.35">
      <c r="A56" s="7" t="s">
        <v>47</v>
      </c>
      <c r="B56" s="83"/>
      <c r="C56" s="9">
        <v>293</v>
      </c>
    </row>
    <row r="57" spans="1:4" ht="33" customHeight="1" x14ac:dyDescent="0.35">
      <c r="A57" s="7" t="s">
        <v>48</v>
      </c>
      <c r="B57" s="83"/>
      <c r="C57" s="9">
        <v>463</v>
      </c>
    </row>
    <row r="58" spans="1:4" ht="33" customHeight="1" x14ac:dyDescent="0.35">
      <c r="A58" s="10" t="s">
        <v>7</v>
      </c>
      <c r="B58" s="83"/>
      <c r="C58" s="8">
        <v>3114</v>
      </c>
    </row>
    <row r="59" spans="1:4" ht="33" customHeight="1" x14ac:dyDescent="0.35">
      <c r="A59" s="6"/>
      <c r="B59" s="22"/>
      <c r="C59" s="23"/>
    </row>
    <row r="60" spans="1:4" ht="33" customHeight="1" x14ac:dyDescent="0.35">
      <c r="A60" s="25" t="s">
        <v>48</v>
      </c>
      <c r="B60" s="11" t="s">
        <v>3</v>
      </c>
      <c r="C60" s="5" t="s">
        <v>4</v>
      </c>
    </row>
    <row r="61" spans="1:4" ht="33" customHeight="1" x14ac:dyDescent="0.35">
      <c r="A61" s="14" t="s">
        <v>49</v>
      </c>
      <c r="B61" s="84" t="s">
        <v>16</v>
      </c>
      <c r="C61" s="9">
        <v>1</v>
      </c>
    </row>
    <row r="62" spans="1:4" ht="33" customHeight="1" x14ac:dyDescent="0.35">
      <c r="A62" s="14" t="s">
        <v>50</v>
      </c>
      <c r="B62" s="84"/>
      <c r="C62" s="9">
        <v>87</v>
      </c>
    </row>
    <row r="63" spans="1:4" ht="33" customHeight="1" x14ac:dyDescent="0.35">
      <c r="A63" s="14" t="s">
        <v>51</v>
      </c>
      <c r="B63" s="84"/>
      <c r="C63" s="9">
        <v>1</v>
      </c>
    </row>
    <row r="64" spans="1:4" ht="33" customHeight="1" x14ac:dyDescent="0.35">
      <c r="A64" s="14" t="s">
        <v>52</v>
      </c>
      <c r="B64" s="84"/>
      <c r="C64" s="9">
        <v>129</v>
      </c>
    </row>
    <row r="65" spans="1:4" ht="33" customHeight="1" x14ac:dyDescent="0.35">
      <c r="A65" s="14" t="s">
        <v>53</v>
      </c>
      <c r="B65" s="84"/>
      <c r="C65" s="9">
        <v>239</v>
      </c>
    </row>
    <row r="66" spans="1:4" ht="33" customHeight="1" x14ac:dyDescent="0.35">
      <c r="A66" s="14" t="s">
        <v>54</v>
      </c>
      <c r="B66" s="84"/>
      <c r="C66" s="9">
        <v>6</v>
      </c>
    </row>
    <row r="67" spans="1:4" ht="33" customHeight="1" x14ac:dyDescent="0.35">
      <c r="A67" s="10" t="s">
        <v>7</v>
      </c>
      <c r="B67" s="84"/>
      <c r="C67" s="19">
        <f>SUM(C61:C66)</f>
        <v>463</v>
      </c>
    </row>
    <row r="68" spans="1:4" ht="33" customHeight="1" x14ac:dyDescent="0.35">
      <c r="A68" s="21"/>
      <c r="B68" s="22"/>
      <c r="C68" s="23"/>
    </row>
    <row r="69" spans="1:4" ht="33" customHeight="1" x14ac:dyDescent="0.35">
      <c r="A69" s="11" t="s">
        <v>55</v>
      </c>
      <c r="B69" s="11" t="s">
        <v>3</v>
      </c>
      <c r="C69" s="5" t="s">
        <v>4</v>
      </c>
    </row>
    <row r="70" spans="1:4" ht="33" customHeight="1" x14ac:dyDescent="0.35">
      <c r="A70" s="14" t="s">
        <v>56</v>
      </c>
      <c r="B70" s="26">
        <v>30</v>
      </c>
      <c r="C70" s="27">
        <v>40</v>
      </c>
    </row>
    <row r="71" spans="1:4" ht="33" customHeight="1" x14ac:dyDescent="0.35">
      <c r="A71" s="28"/>
      <c r="B71" s="29"/>
      <c r="C71" s="30"/>
    </row>
    <row r="72" spans="1:4" ht="33" customHeight="1" x14ac:dyDescent="0.35">
      <c r="A72" s="31" t="s">
        <v>55</v>
      </c>
      <c r="B72" s="4" t="s">
        <v>3</v>
      </c>
      <c r="C72" s="5" t="s">
        <v>4</v>
      </c>
    </row>
    <row r="73" spans="1:4" ht="33" customHeight="1" x14ac:dyDescent="0.35">
      <c r="A73" s="32" t="s">
        <v>57</v>
      </c>
      <c r="B73" s="85">
        <v>30</v>
      </c>
      <c r="C73" s="9">
        <v>7</v>
      </c>
    </row>
    <row r="74" spans="1:4" ht="33" customHeight="1" x14ac:dyDescent="0.35">
      <c r="A74" s="32" t="s">
        <v>58</v>
      </c>
      <c r="B74" s="86"/>
      <c r="C74" s="9">
        <v>29</v>
      </c>
    </row>
    <row r="75" spans="1:4" ht="33" customHeight="1" x14ac:dyDescent="0.35">
      <c r="A75" s="32" t="s">
        <v>59</v>
      </c>
      <c r="B75" s="86"/>
      <c r="C75" s="9">
        <v>4</v>
      </c>
    </row>
    <row r="76" spans="1:4" ht="33" customHeight="1" x14ac:dyDescent="0.35">
      <c r="A76" s="32" t="s">
        <v>60</v>
      </c>
      <c r="B76" s="86"/>
      <c r="C76" s="33">
        <v>0</v>
      </c>
    </row>
    <row r="77" spans="1:4" ht="33" customHeight="1" x14ac:dyDescent="0.35">
      <c r="A77" s="32" t="s">
        <v>61</v>
      </c>
      <c r="B77" s="87"/>
      <c r="C77" s="33">
        <v>0</v>
      </c>
    </row>
    <row r="78" spans="1:4" ht="33" customHeight="1" x14ac:dyDescent="0.35">
      <c r="A78" s="10" t="s">
        <v>7</v>
      </c>
      <c r="B78" s="26"/>
      <c r="C78" s="8">
        <v>40</v>
      </c>
    </row>
    <row r="79" spans="1:4" s="2" customFormat="1" ht="33" customHeight="1" x14ac:dyDescent="0.35">
      <c r="C79" s="1"/>
      <c r="D79" s="1"/>
    </row>
    <row r="80" spans="1:4" s="2" customFormat="1" ht="33" customHeight="1" x14ac:dyDescent="0.35">
      <c r="A80" s="3" t="s">
        <v>62</v>
      </c>
      <c r="B80" s="4" t="s">
        <v>3</v>
      </c>
      <c r="C80" s="5" t="s">
        <v>4</v>
      </c>
      <c r="D80" s="1"/>
    </row>
    <row r="81" spans="1:4" s="2" customFormat="1" ht="33" customHeight="1" x14ac:dyDescent="0.35">
      <c r="A81" s="27" t="s">
        <v>63</v>
      </c>
      <c r="B81" s="8">
        <v>10</v>
      </c>
      <c r="C81" s="9">
        <v>0</v>
      </c>
      <c r="D81" s="1"/>
    </row>
    <row r="82" spans="1:4" s="2" customFormat="1" ht="33" customHeight="1" x14ac:dyDescent="0.35">
      <c r="A82" s="27" t="s">
        <v>64</v>
      </c>
      <c r="B82" s="8">
        <v>10</v>
      </c>
      <c r="C82" s="9">
        <v>0</v>
      </c>
      <c r="D82" s="1"/>
    </row>
    <row r="83" spans="1:4" s="2" customFormat="1" ht="33" customHeight="1" x14ac:dyDescent="0.35">
      <c r="A83" s="27" t="s">
        <v>65</v>
      </c>
      <c r="B83" s="8">
        <v>55</v>
      </c>
      <c r="C83" s="9">
        <v>87</v>
      </c>
      <c r="D83" s="1"/>
    </row>
    <row r="84" spans="1:4" s="2" customFormat="1" ht="33" customHeight="1" x14ac:dyDescent="0.35">
      <c r="A84" s="27" t="s">
        <v>66</v>
      </c>
      <c r="B84" s="8">
        <v>40</v>
      </c>
      <c r="C84" s="9">
        <v>0</v>
      </c>
      <c r="D84" s="1"/>
    </row>
    <row r="85" spans="1:4" s="2" customFormat="1" ht="33" customHeight="1" x14ac:dyDescent="0.35">
      <c r="A85" s="27" t="s">
        <v>67</v>
      </c>
      <c r="B85" s="8">
        <v>64</v>
      </c>
      <c r="C85" s="9">
        <v>0</v>
      </c>
      <c r="D85" s="1"/>
    </row>
    <row r="86" spans="1:4" s="2" customFormat="1" ht="33" customHeight="1" x14ac:dyDescent="0.35">
      <c r="A86" s="27" t="s">
        <v>68</v>
      </c>
      <c r="B86" s="8">
        <v>44</v>
      </c>
      <c r="C86" s="9">
        <v>66</v>
      </c>
      <c r="D86" s="1"/>
    </row>
    <row r="87" spans="1:4" s="2" customFormat="1" ht="33" customHeight="1" x14ac:dyDescent="0.35">
      <c r="A87" s="27" t="s">
        <v>69</v>
      </c>
      <c r="B87" s="8">
        <v>51</v>
      </c>
      <c r="C87" s="9">
        <v>56</v>
      </c>
      <c r="D87" s="1"/>
    </row>
    <row r="88" spans="1:4" s="2" customFormat="1" ht="33" customHeight="1" x14ac:dyDescent="0.35">
      <c r="A88" s="27" t="s">
        <v>70</v>
      </c>
      <c r="B88" s="8">
        <v>86</v>
      </c>
      <c r="C88" s="34">
        <v>87</v>
      </c>
      <c r="D88" s="1"/>
    </row>
    <row r="89" spans="1:4" s="2" customFormat="1" ht="33" customHeight="1" x14ac:dyDescent="0.35">
      <c r="A89" s="27" t="s">
        <v>71</v>
      </c>
      <c r="B89" s="8">
        <v>10</v>
      </c>
      <c r="C89" s="9">
        <v>0</v>
      </c>
      <c r="D89" s="1"/>
    </row>
    <row r="90" spans="1:4" s="2" customFormat="1" ht="33" customHeight="1" x14ac:dyDescent="0.35">
      <c r="A90" s="27" t="s">
        <v>72</v>
      </c>
      <c r="B90" s="8">
        <v>10</v>
      </c>
      <c r="C90" s="9">
        <v>0</v>
      </c>
      <c r="D90" s="1"/>
    </row>
    <row r="91" spans="1:4" s="2" customFormat="1" ht="33" customHeight="1" x14ac:dyDescent="0.35">
      <c r="A91" s="27" t="s">
        <v>73</v>
      </c>
      <c r="B91" s="8">
        <v>10</v>
      </c>
      <c r="C91" s="9">
        <v>0</v>
      </c>
      <c r="D91" s="1"/>
    </row>
    <row r="92" spans="1:4" s="2" customFormat="1" ht="33" customHeight="1" x14ac:dyDescent="0.35">
      <c r="A92" s="27" t="s">
        <v>74</v>
      </c>
      <c r="B92" s="8">
        <v>111</v>
      </c>
      <c r="C92" s="9">
        <v>171</v>
      </c>
      <c r="D92" s="1"/>
    </row>
    <row r="93" spans="1:4" s="2" customFormat="1" ht="33" customHeight="1" x14ac:dyDescent="0.35">
      <c r="A93" s="27" t="s">
        <v>75</v>
      </c>
      <c r="B93" s="8">
        <v>19</v>
      </c>
      <c r="C93" s="9">
        <v>70</v>
      </c>
      <c r="D93" s="1"/>
    </row>
    <row r="94" spans="1:4" s="2" customFormat="1" ht="33" customHeight="1" x14ac:dyDescent="0.35">
      <c r="A94" s="27" t="s">
        <v>76</v>
      </c>
      <c r="B94" s="8">
        <v>33</v>
      </c>
      <c r="C94" s="9">
        <v>56</v>
      </c>
      <c r="D94" s="1"/>
    </row>
    <row r="95" spans="1:4" s="2" customFormat="1" ht="33" customHeight="1" x14ac:dyDescent="0.35">
      <c r="A95" s="27" t="s">
        <v>77</v>
      </c>
      <c r="B95" s="8">
        <v>39</v>
      </c>
      <c r="C95" s="9">
        <v>219</v>
      </c>
      <c r="D95" s="1"/>
    </row>
    <row r="96" spans="1:4" s="2" customFormat="1" ht="33" customHeight="1" x14ac:dyDescent="0.35">
      <c r="A96" s="27" t="s">
        <v>78</v>
      </c>
      <c r="B96" s="8">
        <v>31</v>
      </c>
      <c r="C96" s="9">
        <v>27</v>
      </c>
      <c r="D96" s="1"/>
    </row>
    <row r="97" spans="1:4" ht="45.75" customHeight="1" x14ac:dyDescent="0.35">
      <c r="A97" s="27" t="s">
        <v>79</v>
      </c>
      <c r="B97" s="8">
        <v>10</v>
      </c>
      <c r="C97" s="9">
        <v>21</v>
      </c>
      <c r="D97" s="24"/>
    </row>
    <row r="98" spans="1:4" ht="33" customHeight="1" x14ac:dyDescent="0.35">
      <c r="A98" s="7" t="s">
        <v>80</v>
      </c>
      <c r="B98" s="8">
        <v>10</v>
      </c>
      <c r="C98" s="9">
        <v>1</v>
      </c>
    </row>
    <row r="99" spans="1:4" ht="33" customHeight="1" x14ac:dyDescent="0.35">
      <c r="A99" s="27" t="s">
        <v>81</v>
      </c>
      <c r="B99" s="8">
        <v>10</v>
      </c>
      <c r="C99" s="9">
        <v>8</v>
      </c>
    </row>
    <row r="100" spans="1:4" ht="33" customHeight="1" x14ac:dyDescent="0.35">
      <c r="A100" s="27" t="s">
        <v>82</v>
      </c>
      <c r="B100" s="8">
        <v>248</v>
      </c>
      <c r="C100" s="9">
        <v>288</v>
      </c>
    </row>
    <row r="101" spans="1:4" ht="33" customHeight="1" x14ac:dyDescent="0.35">
      <c r="A101" s="27" t="s">
        <v>83</v>
      </c>
      <c r="B101" s="8">
        <v>42</v>
      </c>
      <c r="C101" s="9">
        <v>25</v>
      </c>
    </row>
    <row r="102" spans="1:4" ht="33" customHeight="1" x14ac:dyDescent="0.35">
      <c r="A102" s="27" t="s">
        <v>84</v>
      </c>
      <c r="B102" s="8">
        <v>394</v>
      </c>
      <c r="C102" s="9">
        <v>0</v>
      </c>
    </row>
    <row r="103" spans="1:4" ht="33" customHeight="1" x14ac:dyDescent="0.35">
      <c r="A103" s="27" t="s">
        <v>85</v>
      </c>
      <c r="B103" s="8">
        <v>303</v>
      </c>
      <c r="C103" s="9">
        <v>925</v>
      </c>
    </row>
    <row r="104" spans="1:4" ht="33" customHeight="1" x14ac:dyDescent="0.35">
      <c r="A104" s="27" t="s">
        <v>86</v>
      </c>
      <c r="B104" s="8">
        <v>10</v>
      </c>
      <c r="C104" s="9">
        <v>0</v>
      </c>
    </row>
    <row r="105" spans="1:4" ht="33" customHeight="1" x14ac:dyDescent="0.35">
      <c r="A105" s="27" t="s">
        <v>87</v>
      </c>
      <c r="B105" s="8">
        <v>10</v>
      </c>
      <c r="C105" s="9">
        <v>0</v>
      </c>
    </row>
    <row r="106" spans="1:4" ht="33" customHeight="1" x14ac:dyDescent="0.35">
      <c r="A106" s="35" t="s">
        <v>7</v>
      </c>
      <c r="B106" s="8">
        <v>1660</v>
      </c>
      <c r="C106" s="19">
        <v>2107</v>
      </c>
    </row>
    <row r="107" spans="1:4" ht="33" customHeight="1" x14ac:dyDescent="0.35">
      <c r="A107" s="36" t="s">
        <v>88</v>
      </c>
      <c r="B107" s="88" t="s">
        <v>89</v>
      </c>
      <c r="C107" s="12">
        <v>12304</v>
      </c>
    </row>
    <row r="108" spans="1:4" ht="33" customHeight="1" x14ac:dyDescent="0.35">
      <c r="A108" s="36" t="s">
        <v>90</v>
      </c>
      <c r="B108" s="88"/>
      <c r="C108" s="12">
        <v>230</v>
      </c>
    </row>
    <row r="109" spans="1:4" ht="33" customHeight="1" x14ac:dyDescent="0.35">
      <c r="A109" s="27" t="s">
        <v>91</v>
      </c>
      <c r="B109" s="88"/>
      <c r="C109" s="9">
        <v>250</v>
      </c>
    </row>
    <row r="110" spans="1:4" ht="33" customHeight="1" x14ac:dyDescent="0.35">
      <c r="A110" s="35" t="s">
        <v>7</v>
      </c>
      <c r="B110" s="8">
        <f>SUM(B81:B105)</f>
        <v>1660</v>
      </c>
      <c r="C110" s="8">
        <v>14891</v>
      </c>
    </row>
    <row r="111" spans="1:4" ht="33" customHeight="1" x14ac:dyDescent="0.35">
      <c r="A111" s="37"/>
      <c r="B111" s="23"/>
      <c r="C111" s="23"/>
    </row>
    <row r="112" spans="1:4" s="2" customFormat="1" ht="33" customHeight="1" x14ac:dyDescent="0.35">
      <c r="A112" s="38" t="s">
        <v>92</v>
      </c>
      <c r="B112" s="38" t="s">
        <v>3</v>
      </c>
      <c r="C112" s="39" t="s">
        <v>4</v>
      </c>
      <c r="D112" s="1"/>
    </row>
    <row r="113" spans="1:5" s="2" customFormat="1" ht="33" customHeight="1" x14ac:dyDescent="0.35">
      <c r="A113" s="32" t="s">
        <v>93</v>
      </c>
      <c r="B113" s="76" t="s">
        <v>94</v>
      </c>
      <c r="C113" s="9">
        <v>96</v>
      </c>
      <c r="D113" s="1"/>
    </row>
    <row r="114" spans="1:5" s="2" customFormat="1" ht="33" customHeight="1" x14ac:dyDescent="0.35">
      <c r="A114" s="32" t="s">
        <v>95</v>
      </c>
      <c r="B114" s="76"/>
      <c r="C114" s="9">
        <v>96</v>
      </c>
      <c r="D114" s="1"/>
    </row>
    <row r="115" spans="1:5" s="2" customFormat="1" ht="33" customHeight="1" x14ac:dyDescent="0.35">
      <c r="A115" s="32" t="s">
        <v>96</v>
      </c>
      <c r="B115" s="76"/>
      <c r="C115" s="9">
        <v>96</v>
      </c>
      <c r="D115" s="1"/>
    </row>
    <row r="116" spans="1:5" s="2" customFormat="1" ht="33" customHeight="1" x14ac:dyDescent="0.35">
      <c r="A116" s="32" t="s">
        <v>97</v>
      </c>
      <c r="B116" s="76"/>
      <c r="C116" s="9">
        <v>96</v>
      </c>
      <c r="D116" s="1"/>
    </row>
    <row r="117" spans="1:5" s="2" customFormat="1" ht="33" customHeight="1" x14ac:dyDescent="0.35">
      <c r="A117" s="32" t="s">
        <v>98</v>
      </c>
      <c r="B117" s="76"/>
      <c r="C117" s="9">
        <v>96</v>
      </c>
      <c r="D117" s="1"/>
    </row>
    <row r="118" spans="1:5" s="2" customFormat="1" ht="33" customHeight="1" x14ac:dyDescent="0.35">
      <c r="A118" s="32" t="s">
        <v>99</v>
      </c>
      <c r="B118" s="76"/>
      <c r="C118" s="9">
        <v>96</v>
      </c>
      <c r="D118" s="1"/>
    </row>
    <row r="119" spans="1:5" s="2" customFormat="1" ht="33" customHeight="1" x14ac:dyDescent="0.35">
      <c r="A119" s="10" t="s">
        <v>100</v>
      </c>
      <c r="B119" s="76"/>
      <c r="C119" s="19">
        <v>576</v>
      </c>
      <c r="D119" s="1"/>
    </row>
    <row r="120" spans="1:5" s="2" customFormat="1" ht="33" customHeight="1" x14ac:dyDescent="0.35">
      <c r="A120" s="10" t="s">
        <v>101</v>
      </c>
      <c r="B120" s="76"/>
      <c r="C120" s="8">
        <v>160</v>
      </c>
      <c r="D120" s="1"/>
    </row>
    <row r="121" spans="1:5" s="2" customFormat="1" ht="33" customHeight="1" x14ac:dyDescent="0.35">
      <c r="A121" s="1"/>
      <c r="B121" s="28"/>
      <c r="C121" s="20"/>
      <c r="D121" s="1"/>
    </row>
    <row r="122" spans="1:5" s="2" customFormat="1" ht="33" customHeight="1" x14ac:dyDescent="0.35">
      <c r="A122" s="77" t="s">
        <v>102</v>
      </c>
      <c r="B122" s="78" t="s">
        <v>3</v>
      </c>
      <c r="C122" s="79" t="s">
        <v>4</v>
      </c>
      <c r="D122" s="79"/>
    </row>
    <row r="123" spans="1:5" s="2" customFormat="1" ht="33" customHeight="1" x14ac:dyDescent="0.35">
      <c r="A123" s="77"/>
      <c r="B123" s="78"/>
      <c r="C123" s="5" t="s">
        <v>103</v>
      </c>
      <c r="D123" s="5" t="s">
        <v>104</v>
      </c>
    </row>
    <row r="124" spans="1:5" s="2" customFormat="1" ht="33" customHeight="1" x14ac:dyDescent="0.35">
      <c r="A124" s="27" t="s">
        <v>63</v>
      </c>
      <c r="B124" s="80" t="s">
        <v>16</v>
      </c>
      <c r="C124" s="40">
        <v>0</v>
      </c>
      <c r="D124" s="40">
        <v>0</v>
      </c>
      <c r="E124" s="41"/>
    </row>
    <row r="125" spans="1:5" s="2" customFormat="1" ht="33" customHeight="1" x14ac:dyDescent="0.35">
      <c r="A125" s="27" t="s">
        <v>64</v>
      </c>
      <c r="B125" s="80"/>
      <c r="C125" s="40">
        <v>0</v>
      </c>
      <c r="D125" s="40">
        <v>0</v>
      </c>
      <c r="E125" s="41"/>
    </row>
    <row r="126" spans="1:5" ht="33" customHeight="1" x14ac:dyDescent="0.35">
      <c r="A126" s="27" t="s">
        <v>65</v>
      </c>
      <c r="B126" s="80"/>
      <c r="C126" s="40">
        <v>80</v>
      </c>
      <c r="D126" s="40">
        <v>81</v>
      </c>
      <c r="E126" s="41"/>
    </row>
    <row r="127" spans="1:5" ht="33" customHeight="1" x14ac:dyDescent="0.35">
      <c r="A127" s="27" t="s">
        <v>66</v>
      </c>
      <c r="B127" s="80"/>
      <c r="C127" s="40">
        <v>0</v>
      </c>
      <c r="D127" s="40">
        <v>0</v>
      </c>
      <c r="E127" s="41"/>
    </row>
    <row r="128" spans="1:5" ht="33" customHeight="1" x14ac:dyDescent="0.35">
      <c r="A128" s="27" t="s">
        <v>67</v>
      </c>
      <c r="B128" s="80"/>
      <c r="C128" s="40">
        <v>0</v>
      </c>
      <c r="D128" s="40">
        <v>0</v>
      </c>
      <c r="E128" s="41"/>
    </row>
    <row r="129" spans="1:5" ht="33" customHeight="1" x14ac:dyDescent="0.35">
      <c r="A129" s="27" t="s">
        <v>68</v>
      </c>
      <c r="B129" s="80"/>
      <c r="C129" s="40">
        <v>33</v>
      </c>
      <c r="D129" s="40">
        <v>46</v>
      </c>
      <c r="E129" s="41"/>
    </row>
    <row r="130" spans="1:5" ht="33" customHeight="1" x14ac:dyDescent="0.35">
      <c r="A130" s="27" t="s">
        <v>69</v>
      </c>
      <c r="B130" s="80"/>
      <c r="C130" s="40">
        <v>51</v>
      </c>
      <c r="D130" s="40">
        <v>72</v>
      </c>
      <c r="E130" s="41"/>
    </row>
    <row r="131" spans="1:5" ht="33" customHeight="1" x14ac:dyDescent="0.35">
      <c r="A131" s="27" t="s">
        <v>70</v>
      </c>
      <c r="B131" s="80"/>
      <c r="C131" s="40">
        <v>230</v>
      </c>
      <c r="D131" s="40">
        <v>230</v>
      </c>
      <c r="E131" s="41"/>
    </row>
    <row r="132" spans="1:5" ht="33" customHeight="1" x14ac:dyDescent="0.35">
      <c r="A132" s="27" t="s">
        <v>71</v>
      </c>
      <c r="B132" s="80"/>
      <c r="C132" s="40">
        <v>0</v>
      </c>
      <c r="D132" s="40">
        <v>0</v>
      </c>
      <c r="E132" s="41"/>
    </row>
    <row r="133" spans="1:5" ht="33" customHeight="1" x14ac:dyDescent="0.35">
      <c r="A133" s="27" t="s">
        <v>72</v>
      </c>
      <c r="B133" s="80"/>
      <c r="C133" s="40">
        <v>0</v>
      </c>
      <c r="D133" s="40">
        <v>0</v>
      </c>
      <c r="E133" s="41"/>
    </row>
    <row r="134" spans="1:5" ht="33" customHeight="1" x14ac:dyDescent="0.35">
      <c r="A134" s="27" t="s">
        <v>73</v>
      </c>
      <c r="B134" s="80"/>
      <c r="C134" s="40">
        <v>0</v>
      </c>
      <c r="D134" s="40">
        <v>0</v>
      </c>
      <c r="E134" s="41"/>
    </row>
    <row r="135" spans="1:5" ht="33" customHeight="1" x14ac:dyDescent="0.35">
      <c r="A135" s="27" t="s">
        <v>74</v>
      </c>
      <c r="B135" s="80"/>
      <c r="C135" s="40">
        <v>136</v>
      </c>
      <c r="D135" s="40">
        <v>144</v>
      </c>
      <c r="E135" s="41"/>
    </row>
    <row r="136" spans="1:5" s="2" customFormat="1" ht="33" customHeight="1" x14ac:dyDescent="0.35">
      <c r="A136" s="27" t="s">
        <v>75</v>
      </c>
      <c r="B136" s="80"/>
      <c r="C136" s="40">
        <v>100</v>
      </c>
      <c r="D136" s="40">
        <v>101</v>
      </c>
      <c r="E136" s="41"/>
    </row>
    <row r="137" spans="1:5" ht="33" customHeight="1" x14ac:dyDescent="0.35">
      <c r="A137" s="27" t="s">
        <v>76</v>
      </c>
      <c r="B137" s="80"/>
      <c r="C137" s="40">
        <v>76</v>
      </c>
      <c r="D137" s="40">
        <v>38</v>
      </c>
      <c r="E137" s="41"/>
    </row>
    <row r="138" spans="1:5" s="2" customFormat="1" ht="33" customHeight="1" x14ac:dyDescent="0.35">
      <c r="A138" s="27" t="s">
        <v>77</v>
      </c>
      <c r="B138" s="80"/>
      <c r="C138" s="40">
        <v>345</v>
      </c>
      <c r="D138" s="40">
        <v>345</v>
      </c>
      <c r="E138" s="41"/>
    </row>
    <row r="139" spans="1:5" s="2" customFormat="1" ht="33" customHeight="1" x14ac:dyDescent="0.35">
      <c r="A139" s="27" t="s">
        <v>78</v>
      </c>
      <c r="B139" s="80"/>
      <c r="C139" s="40">
        <v>39</v>
      </c>
      <c r="D139" s="40">
        <v>25</v>
      </c>
      <c r="E139" s="41"/>
    </row>
    <row r="140" spans="1:5" s="2" customFormat="1" ht="33" customHeight="1" x14ac:dyDescent="0.35">
      <c r="A140" s="27" t="s">
        <v>79</v>
      </c>
      <c r="B140" s="80"/>
      <c r="C140" s="40">
        <v>65</v>
      </c>
      <c r="D140" s="40">
        <v>30</v>
      </c>
      <c r="E140" s="41"/>
    </row>
    <row r="141" spans="1:5" ht="33" customHeight="1" x14ac:dyDescent="0.35">
      <c r="A141" s="7" t="s">
        <v>80</v>
      </c>
      <c r="B141" s="80"/>
      <c r="C141" s="40">
        <v>10</v>
      </c>
      <c r="D141" s="40">
        <v>10</v>
      </c>
      <c r="E141" s="41"/>
    </row>
    <row r="142" spans="1:5" s="2" customFormat="1" ht="33" customHeight="1" x14ac:dyDescent="0.35">
      <c r="A142" s="27" t="s">
        <v>81</v>
      </c>
      <c r="B142" s="80"/>
      <c r="C142" s="40">
        <v>10</v>
      </c>
      <c r="D142" s="40">
        <v>10</v>
      </c>
      <c r="E142" s="41"/>
    </row>
    <row r="143" spans="1:5" s="2" customFormat="1" ht="33" customHeight="1" x14ac:dyDescent="0.35">
      <c r="A143" s="27" t="s">
        <v>105</v>
      </c>
      <c r="B143" s="80"/>
      <c r="C143" s="40">
        <v>345</v>
      </c>
      <c r="D143" s="40">
        <v>361</v>
      </c>
      <c r="E143" s="41"/>
    </row>
    <row r="144" spans="1:5" s="2" customFormat="1" ht="33" customHeight="1" x14ac:dyDescent="0.35">
      <c r="A144" s="27" t="s">
        <v>83</v>
      </c>
      <c r="B144" s="80"/>
      <c r="C144" s="40">
        <v>40</v>
      </c>
      <c r="D144" s="40">
        <v>20</v>
      </c>
      <c r="E144" s="41"/>
    </row>
    <row r="145" spans="1:5" s="2" customFormat="1" ht="33" customHeight="1" x14ac:dyDescent="0.35">
      <c r="A145" s="27" t="s">
        <v>84</v>
      </c>
      <c r="B145" s="80"/>
      <c r="C145" s="40">
        <v>0</v>
      </c>
      <c r="D145" s="40">
        <v>0</v>
      </c>
      <c r="E145" s="41"/>
    </row>
    <row r="146" spans="1:5" s="2" customFormat="1" ht="33" customHeight="1" x14ac:dyDescent="0.35">
      <c r="A146" s="27" t="s">
        <v>85</v>
      </c>
      <c r="B146" s="80"/>
      <c r="C146" s="40">
        <v>790</v>
      </c>
      <c r="D146" s="40">
        <v>1016</v>
      </c>
      <c r="E146" s="41"/>
    </row>
    <row r="147" spans="1:5" s="2" customFormat="1" ht="33" customHeight="1" x14ac:dyDescent="0.35">
      <c r="A147" s="27" t="s">
        <v>86</v>
      </c>
      <c r="B147" s="80"/>
      <c r="C147" s="40">
        <v>0</v>
      </c>
      <c r="D147" s="42">
        <v>0</v>
      </c>
      <c r="E147" s="41"/>
    </row>
    <row r="148" spans="1:5" s="43" customFormat="1" ht="33" customHeight="1" x14ac:dyDescent="0.35">
      <c r="A148" s="27" t="s">
        <v>106</v>
      </c>
      <c r="B148" s="80"/>
      <c r="C148" s="40">
        <v>0</v>
      </c>
      <c r="D148" s="42">
        <v>0</v>
      </c>
      <c r="E148" s="41"/>
    </row>
    <row r="149" spans="1:5" s="2" customFormat="1" ht="33" customHeight="1" x14ac:dyDescent="0.35">
      <c r="A149" s="1"/>
      <c r="B149" s="44"/>
      <c r="C149" s="44"/>
      <c r="D149" s="1"/>
    </row>
    <row r="150" spans="1:5" ht="33" customHeight="1" x14ac:dyDescent="0.35">
      <c r="A150" s="11" t="s">
        <v>107</v>
      </c>
      <c r="B150" s="4" t="s">
        <v>3</v>
      </c>
      <c r="C150" s="5" t="s">
        <v>4</v>
      </c>
    </row>
    <row r="151" spans="1:5" ht="33" customHeight="1" x14ac:dyDescent="0.35">
      <c r="A151" s="27" t="s">
        <v>9</v>
      </c>
      <c r="B151" s="8">
        <v>240</v>
      </c>
      <c r="C151" s="27">
        <v>0</v>
      </c>
    </row>
    <row r="152" spans="1:5" ht="33" customHeight="1" x14ac:dyDescent="0.35">
      <c r="A152" s="27" t="s">
        <v>108</v>
      </c>
      <c r="B152" s="8">
        <v>360</v>
      </c>
      <c r="C152" s="27">
        <v>0</v>
      </c>
    </row>
    <row r="153" spans="1:5" ht="33" customHeight="1" x14ac:dyDescent="0.35">
      <c r="A153" s="35" t="s">
        <v>7</v>
      </c>
      <c r="B153" s="8">
        <f>SUM(B151:B152)</f>
        <v>600</v>
      </c>
      <c r="C153" s="8">
        <f>SUM(C151:C152)</f>
        <v>0</v>
      </c>
    </row>
    <row r="154" spans="1:5" ht="33" customHeight="1" x14ac:dyDescent="0.35"/>
    <row r="155" spans="1:5" ht="33" customHeight="1" x14ac:dyDescent="0.35">
      <c r="A155" s="11" t="s">
        <v>109</v>
      </c>
      <c r="B155" s="4" t="s">
        <v>3</v>
      </c>
      <c r="C155" s="5" t="s">
        <v>4</v>
      </c>
    </row>
    <row r="156" spans="1:5" ht="33" customHeight="1" x14ac:dyDescent="0.35">
      <c r="A156" s="27" t="s">
        <v>110</v>
      </c>
      <c r="B156" s="8">
        <v>110</v>
      </c>
      <c r="C156" s="27">
        <v>0</v>
      </c>
    </row>
    <row r="157" spans="1:5" ht="33" customHeight="1" x14ac:dyDescent="0.35">
      <c r="A157" s="27" t="s">
        <v>111</v>
      </c>
      <c r="B157" s="8">
        <v>90</v>
      </c>
      <c r="C157" s="27">
        <v>0</v>
      </c>
    </row>
    <row r="158" spans="1:5" ht="33" customHeight="1" x14ac:dyDescent="0.35">
      <c r="A158" s="27" t="s">
        <v>112</v>
      </c>
      <c r="B158" s="8">
        <v>60</v>
      </c>
      <c r="C158" s="27">
        <v>0</v>
      </c>
    </row>
    <row r="159" spans="1:5" ht="33" customHeight="1" x14ac:dyDescent="0.35">
      <c r="A159" s="27" t="s">
        <v>113</v>
      </c>
      <c r="B159" s="8">
        <v>90</v>
      </c>
      <c r="C159" s="27">
        <v>0</v>
      </c>
    </row>
    <row r="160" spans="1:5" ht="33" customHeight="1" x14ac:dyDescent="0.35">
      <c r="A160" s="35" t="s">
        <v>7</v>
      </c>
      <c r="B160" s="8">
        <f>SUM(B156:B159)</f>
        <v>350</v>
      </c>
      <c r="C160" s="8">
        <f>IF(C156="","",SUM(C156:C159))</f>
        <v>0</v>
      </c>
    </row>
    <row r="161" spans="1:3" ht="33" customHeight="1" x14ac:dyDescent="0.35"/>
    <row r="162" spans="1:3" ht="33" customHeight="1" x14ac:dyDescent="0.35">
      <c r="A162" s="11" t="s">
        <v>114</v>
      </c>
      <c r="B162" s="4" t="s">
        <v>3</v>
      </c>
      <c r="C162" s="5" t="s">
        <v>4</v>
      </c>
    </row>
    <row r="163" spans="1:3" ht="48" customHeight="1" x14ac:dyDescent="0.35">
      <c r="A163" s="7" t="s">
        <v>115</v>
      </c>
      <c r="B163" s="8">
        <v>936</v>
      </c>
      <c r="C163" s="27">
        <v>0</v>
      </c>
    </row>
    <row r="164" spans="1:3" ht="67.5" customHeight="1" x14ac:dyDescent="0.35">
      <c r="A164" s="7" t="s">
        <v>116</v>
      </c>
      <c r="B164" s="13" t="s">
        <v>117</v>
      </c>
      <c r="C164" s="27">
        <v>0</v>
      </c>
    </row>
    <row r="165" spans="1:3" ht="33" customHeight="1" x14ac:dyDescent="0.35">
      <c r="A165" s="35" t="s">
        <v>7</v>
      </c>
      <c r="B165" s="8">
        <f>SUM(B163:B164)</f>
        <v>936</v>
      </c>
      <c r="C165" s="8">
        <f>IF(C163="","",SUM(C163:C164))</f>
        <v>0</v>
      </c>
    </row>
    <row r="166" spans="1:3" ht="33" customHeight="1" x14ac:dyDescent="0.35">
      <c r="A166" s="81"/>
      <c r="B166" s="81"/>
      <c r="C166" s="81"/>
    </row>
    <row r="167" spans="1:3" ht="33" customHeight="1" x14ac:dyDescent="0.35">
      <c r="A167" s="11" t="s">
        <v>118</v>
      </c>
      <c r="B167" s="4" t="s">
        <v>3</v>
      </c>
      <c r="C167" s="5" t="s">
        <v>4</v>
      </c>
    </row>
    <row r="168" spans="1:3" ht="33" customHeight="1" x14ac:dyDescent="0.35">
      <c r="A168" s="7" t="s">
        <v>119</v>
      </c>
      <c r="B168" s="8">
        <v>12000</v>
      </c>
      <c r="C168" s="27">
        <v>0</v>
      </c>
    </row>
    <row r="169" spans="1:3" ht="33" customHeight="1" x14ac:dyDescent="0.35">
      <c r="A169" s="7" t="s">
        <v>120</v>
      </c>
      <c r="B169" s="8">
        <v>12000</v>
      </c>
      <c r="C169" s="27">
        <v>0</v>
      </c>
    </row>
    <row r="170" spans="1:3" ht="33" customHeight="1" x14ac:dyDescent="0.35">
      <c r="A170" s="7" t="s">
        <v>121</v>
      </c>
      <c r="B170" s="8">
        <v>24000</v>
      </c>
      <c r="C170" s="8">
        <f>IF(C169="","",SUM(C169))</f>
        <v>0</v>
      </c>
    </row>
    <row r="171" spans="1:3" ht="75" customHeight="1" x14ac:dyDescent="0.35">
      <c r="A171" s="75" t="s">
        <v>122</v>
      </c>
      <c r="B171" s="75"/>
      <c r="C171" s="75"/>
    </row>
  </sheetData>
  <mergeCells count="19">
    <mergeCell ref="B107:B109"/>
    <mergeCell ref="A1:C1"/>
    <mergeCell ref="A2:C2"/>
    <mergeCell ref="A3:C3"/>
    <mergeCell ref="A9:C9"/>
    <mergeCell ref="C11:C13"/>
    <mergeCell ref="A15:C15"/>
    <mergeCell ref="C17:C19"/>
    <mergeCell ref="B25:B47"/>
    <mergeCell ref="B50:B58"/>
    <mergeCell ref="B61:B67"/>
    <mergeCell ref="B73:B77"/>
    <mergeCell ref="A171:C171"/>
    <mergeCell ref="B113:B120"/>
    <mergeCell ref="A122:A123"/>
    <mergeCell ref="B122:B123"/>
    <mergeCell ref="C122:D122"/>
    <mergeCell ref="B124:B148"/>
    <mergeCell ref="A166:C166"/>
  </mergeCells>
  <pageMargins left="0.511811024" right="0.511811024" top="0.78740157499999996" bottom="0.78740157499999996" header="0.31496062000000002" footer="0.31496062000000002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14BA-D0F8-46C1-A3FA-F45B7D4905A1}">
  <dimension ref="A1:ALW27"/>
  <sheetViews>
    <sheetView tabSelected="1" zoomScaleNormal="100" workbookViewId="0">
      <selection activeCell="A12" sqref="A12"/>
    </sheetView>
  </sheetViews>
  <sheetFormatPr defaultColWidth="9.1796875" defaultRowHeight="15" customHeight="1" x14ac:dyDescent="0.35"/>
  <cols>
    <col min="1" max="1" width="86.7265625" style="71" customWidth="1"/>
    <col min="2" max="2" width="24.453125" style="71" customWidth="1"/>
    <col min="3" max="3" width="10.90625" style="71" bestFit="1" customWidth="1"/>
    <col min="4" max="4" width="27.54296875" style="43" customWidth="1"/>
    <col min="5" max="5" width="9.54296875" style="43" customWidth="1"/>
    <col min="6" max="6" width="9.7265625" style="43" customWidth="1"/>
    <col min="7" max="7" width="10.453125" style="43" customWidth="1"/>
    <col min="8" max="1011" width="9.1796875" style="43"/>
    <col min="1012" max="16384" width="9.1796875" style="45"/>
  </cols>
  <sheetData>
    <row r="1" spans="1:4" ht="66.5" customHeight="1" x14ac:dyDescent="0.35">
      <c r="A1" s="98"/>
      <c r="B1" s="98"/>
      <c r="C1" s="98"/>
    </row>
    <row r="2" spans="1:4" s="43" customFormat="1" ht="15.5" x14ac:dyDescent="0.35">
      <c r="A2" s="99" t="s">
        <v>0</v>
      </c>
      <c r="B2" s="99"/>
      <c r="C2" s="99"/>
    </row>
    <row r="3" spans="1:4" s="43" customFormat="1" ht="15.5" x14ac:dyDescent="0.35">
      <c r="A3" s="100" t="s">
        <v>123</v>
      </c>
      <c r="B3" s="100"/>
      <c r="C3" s="100"/>
    </row>
    <row r="4" spans="1:4" s="43" customFormat="1" ht="16" thickBot="1" x14ac:dyDescent="0.4">
      <c r="A4" s="46" t="s">
        <v>124</v>
      </c>
      <c r="B4" s="46" t="s">
        <v>125</v>
      </c>
      <c r="C4" s="47" t="s">
        <v>4</v>
      </c>
    </row>
    <row r="5" spans="1:4" s="43" customFormat="1" ht="16" thickBot="1" x14ac:dyDescent="0.4">
      <c r="A5" s="48" t="s">
        <v>126</v>
      </c>
      <c r="B5" s="101">
        <v>1</v>
      </c>
      <c r="C5" s="49">
        <v>1.8188</v>
      </c>
      <c r="D5" s="50"/>
    </row>
    <row r="6" spans="1:4" s="43" customFormat="1" ht="16" thickBot="1" x14ac:dyDescent="0.4">
      <c r="A6" s="51" t="s">
        <v>127</v>
      </c>
      <c r="B6" s="101"/>
      <c r="C6" s="52">
        <v>8083</v>
      </c>
    </row>
    <row r="7" spans="1:4" s="43" customFormat="1" ht="16" thickBot="1" x14ac:dyDescent="0.4">
      <c r="A7" s="53" t="s">
        <v>128</v>
      </c>
      <c r="B7" s="101"/>
      <c r="C7" s="52">
        <v>4444</v>
      </c>
    </row>
    <row r="8" spans="1:4" s="43" customFormat="1" ht="16" thickBot="1" x14ac:dyDescent="0.4">
      <c r="A8" s="48" t="s">
        <v>129</v>
      </c>
      <c r="B8" s="101">
        <v>1</v>
      </c>
      <c r="C8" s="54">
        <v>2.9390999999999998</v>
      </c>
    </row>
    <row r="9" spans="1:4" s="43" customFormat="1" ht="16" thickBot="1" x14ac:dyDescent="0.4">
      <c r="A9" s="51" t="s">
        <v>130</v>
      </c>
      <c r="B9" s="101"/>
      <c r="C9" s="52">
        <v>4879</v>
      </c>
    </row>
    <row r="10" spans="1:4" s="43" customFormat="1" ht="16" thickBot="1" x14ac:dyDescent="0.4">
      <c r="A10" s="53" t="s">
        <v>131</v>
      </c>
      <c r="B10" s="101"/>
      <c r="C10" s="52">
        <v>1660</v>
      </c>
    </row>
    <row r="11" spans="1:4" s="43" customFormat="1" ht="16" thickBot="1" x14ac:dyDescent="0.4">
      <c r="A11" s="48" t="s">
        <v>132</v>
      </c>
      <c r="B11" s="94" t="s">
        <v>133</v>
      </c>
      <c r="C11" s="55">
        <v>0.9929</v>
      </c>
    </row>
    <row r="12" spans="1:4" s="43" customFormat="1" ht="16" thickBot="1" x14ac:dyDescent="0.4">
      <c r="A12" s="51" t="s">
        <v>134</v>
      </c>
      <c r="B12" s="94"/>
      <c r="C12" s="40">
        <v>1820</v>
      </c>
      <c r="D12" s="56"/>
    </row>
    <row r="13" spans="1:4" s="43" customFormat="1" ht="16" thickBot="1" x14ac:dyDescent="0.4">
      <c r="A13" s="53" t="s">
        <v>135</v>
      </c>
      <c r="B13" s="94"/>
      <c r="C13" s="57">
        <v>1833</v>
      </c>
    </row>
    <row r="14" spans="1:4" s="43" customFormat="1" ht="47" thickBot="1" x14ac:dyDescent="0.4">
      <c r="A14" s="58" t="s">
        <v>136</v>
      </c>
      <c r="B14" s="93" t="s">
        <v>137</v>
      </c>
      <c r="C14" s="59">
        <v>0.97299999999999998</v>
      </c>
    </row>
    <row r="15" spans="1:4" s="43" customFormat="1" ht="31.5" thickBot="1" x14ac:dyDescent="0.4">
      <c r="A15" s="60" t="s">
        <v>138</v>
      </c>
      <c r="B15" s="93"/>
      <c r="C15" s="61">
        <v>144</v>
      </c>
    </row>
    <row r="16" spans="1:4" s="43" customFormat="1" ht="16" thickBot="1" x14ac:dyDescent="0.4">
      <c r="A16" s="62" t="s">
        <v>139</v>
      </c>
      <c r="B16" s="93"/>
      <c r="C16" s="63">
        <v>148</v>
      </c>
    </row>
    <row r="17" spans="1:1011" s="43" customFormat="1" ht="47" thickBot="1" x14ac:dyDescent="0.4">
      <c r="A17" s="48" t="s">
        <v>140</v>
      </c>
      <c r="B17" s="94" t="s">
        <v>141</v>
      </c>
      <c r="C17" s="64">
        <v>0.1053</v>
      </c>
    </row>
    <row r="18" spans="1:1011" s="43" customFormat="1" ht="16" thickBot="1" x14ac:dyDescent="0.4">
      <c r="A18" s="51" t="s">
        <v>142</v>
      </c>
      <c r="B18" s="94"/>
      <c r="C18" s="65">
        <v>429</v>
      </c>
    </row>
    <row r="19" spans="1:1011" s="43" customFormat="1" ht="31.5" thickBot="1" x14ac:dyDescent="0.4">
      <c r="A19" s="51" t="s">
        <v>143</v>
      </c>
      <c r="B19" s="94"/>
      <c r="C19" s="66">
        <v>4073</v>
      </c>
    </row>
    <row r="20" spans="1:1011" s="43" customFormat="1" ht="16" thickBot="1" x14ac:dyDescent="0.4">
      <c r="A20" s="48" t="s">
        <v>144</v>
      </c>
      <c r="B20" s="95" t="s">
        <v>145</v>
      </c>
      <c r="C20" s="64">
        <v>6.3200000000000006E-2</v>
      </c>
    </row>
    <row r="21" spans="1:1011" s="43" customFormat="1" ht="16" thickBot="1" x14ac:dyDescent="0.4">
      <c r="A21" s="67" t="s">
        <v>146</v>
      </c>
      <c r="B21" s="95"/>
      <c r="C21" s="68">
        <v>2746.19</v>
      </c>
    </row>
    <row r="22" spans="1:1011" s="43" customFormat="1" ht="16" thickBot="1" x14ac:dyDescent="0.4">
      <c r="A22" s="69" t="s">
        <v>147</v>
      </c>
      <c r="B22" s="95"/>
      <c r="C22" s="70">
        <v>43451.1</v>
      </c>
    </row>
    <row r="23" spans="1:1011" ht="15.5" x14ac:dyDescent="0.35">
      <c r="ALW23" s="45"/>
    </row>
    <row r="24" spans="1:1011" ht="20" x14ac:dyDescent="0.35">
      <c r="A24" s="96" t="s">
        <v>148</v>
      </c>
      <c r="B24" s="96"/>
      <c r="C24" s="96"/>
      <c r="ALW24" s="45"/>
    </row>
    <row r="25" spans="1:1011" s="43" customFormat="1" ht="15.5" x14ac:dyDescent="0.35">
      <c r="A25" s="97" t="s">
        <v>149</v>
      </c>
      <c r="B25" s="72" t="s">
        <v>3</v>
      </c>
      <c r="C25" s="73" t="s">
        <v>4</v>
      </c>
    </row>
    <row r="26" spans="1:1011" s="43" customFormat="1" ht="46.5" x14ac:dyDescent="0.35">
      <c r="A26" s="97"/>
      <c r="B26" s="7" t="s">
        <v>150</v>
      </c>
      <c r="C26" s="74">
        <v>1</v>
      </c>
    </row>
    <row r="27" spans="1:1011" s="43" customFormat="1" ht="15.5" x14ac:dyDescent="0.35"/>
  </sheetData>
  <mergeCells count="11">
    <mergeCell ref="B11:B13"/>
    <mergeCell ref="A1:C1"/>
    <mergeCell ref="A2:C2"/>
    <mergeCell ref="A3:C3"/>
    <mergeCell ref="B5:B7"/>
    <mergeCell ref="B8:B10"/>
    <mergeCell ref="B14:B16"/>
    <mergeCell ref="B17:B19"/>
    <mergeCell ref="B20:B22"/>
    <mergeCell ref="A24:C24"/>
    <mergeCell ref="A25:A26"/>
  </mergeCells>
  <pageMargins left="0.511811024" right="0.511811024" top="0.78740157499999996" bottom="0.78740157499999996" header="0.31496062000000002" footer="0.31496062000000002"/>
  <pageSetup paperSize="9" scale="75" orientation="portrait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Produção</vt:lpstr>
      <vt:lpstr>Desempenho</vt:lpstr>
      <vt:lpstr>Desempenho!Area_de_impressao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Setorial</dc:creator>
  <cp:lastModifiedBy>Setorial</cp:lastModifiedBy>
  <dcterms:created xsi:type="dcterms:W3CDTF">2025-08-18T12:05:56Z</dcterms:created>
  <dcterms:modified xsi:type="dcterms:W3CDTF">2025-08-18T12:11:06Z</dcterms:modified>
</cp:coreProperties>
</file>