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0.POLICLÍNICA DE GOIÁS\02.TRANSPARÊNCIA\2025\08 - Agosto\"/>
    </mc:Choice>
  </mc:AlternateContent>
  <xr:revisionPtr revIDLastSave="0" documentId="13_ncr:1_{5BF8342B-65C3-46AF-8AA7-DFA1A58BC5BC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.2025" sheetId="1" r:id="rId1"/>
  </sheets>
  <definedNames>
    <definedName name="_xlnm.Print_Area" localSheetId="0">'07.2025'!$A$1:$B$129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C47" i="1"/>
  <c r="B110" i="1" l="1"/>
  <c r="B49" i="1"/>
  <c r="B32" i="1" l="1"/>
  <c r="B105" i="1"/>
  <c r="B69" i="1" l="1"/>
  <c r="B46" i="1"/>
  <c r="B41" i="1"/>
  <c r="C42" i="1" s="1"/>
  <c r="B85" i="1" l="1"/>
  <c r="B88" i="1" s="1"/>
  <c r="B51" i="1"/>
  <c r="B59" i="1" l="1"/>
  <c r="B95" i="1" l="1"/>
  <c r="B62" i="1"/>
  <c r="B27" i="1"/>
  <c r="B122" i="1"/>
  <c r="B56" i="1" l="1"/>
  <c r="B38" i="1"/>
  <c r="B71" i="1"/>
  <c r="B101" i="1" l="1"/>
  <c r="B72" i="1"/>
  <c r="B64" i="1"/>
  <c r="B96" i="1" l="1"/>
  <c r="D95" i="1" l="1"/>
  <c r="B116" i="1"/>
  <c r="D96" i="1" l="1"/>
</calcChain>
</file>

<file path=xl/sharedStrings.xml><?xml version="1.0" encoding="utf-8"?>
<sst xmlns="http://schemas.openxmlformats.org/spreadsheetml/2006/main" count="110" uniqueCount="110">
  <si>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</si>
  <si>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</si>
  <si>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</si>
  <si>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</si>
  <si>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</si>
  <si>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</si>
  <si>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</si>
  <si>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</si>
  <si>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</si>
  <si>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</si>
  <si>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</si>
  <si>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</si>
  <si>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</si>
  <si>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</si>
  <si>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</si>
  <si>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</si>
  <si>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</si>
  <si>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</si>
  <si>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</si>
  <si>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</si>
  <si>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</si>
  <si>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</si>
  <si>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</si>
  <si>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</si>
  <si>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</si>
  <si>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</si>
  <si>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</si>
  <si>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</si>
  <si>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</si>
  <si>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</si>
  <si>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</si>
  <si>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</si>
  <si>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</si>
  <si>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</si>
  <si>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</si>
  <si>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</si>
  <si>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</si>
  <si>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</si>
  <si>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</si>
  <si>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 xml:space="preserve">3.2 Resgate Aplicação - INVESTIMENTO </t>
  </si>
  <si>
    <t>4.2 Aplicação Financeira  - INVESTIMENTO</t>
  </si>
  <si>
    <t xml:space="preserve">5.2.4 Outros </t>
  </si>
  <si>
    <t xml:space="preserve">5.1.8 Outros </t>
  </si>
  <si>
    <t>SALDO ANTERIOR (soma= 1.1+1.2+1.3)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</si>
  <si>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</si>
  <si>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</si>
  <si>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</si>
  <si>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</si>
  <si>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</si>
  <si>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</si>
  <si>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</si>
  <si>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</si>
  <si>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</si>
  <si>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</si>
  <si>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</si>
  <si>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</si>
  <si>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</si>
  <si>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</si>
  <si>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</si>
  <si>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</si>
  <si>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</si>
  <si>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</si>
  <si>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*Obs.: Valores de glosas não informados devido ao não recebimento das informações por parte da SES.</t>
  </si>
  <si>
    <t>8.1 Glosa - servidores cedidos *</t>
  </si>
  <si>
    <t>8.3 Glosa - Fatura Equatorial *</t>
  </si>
  <si>
    <t>2.5.4 Ressarcimento</t>
  </si>
  <si>
    <t xml:space="preserve">2.5.2 Reembolso </t>
  </si>
  <si>
    <t>Metodologia de Avaliação da Transparência Ativa e Passiva - Organizações sem fins lucrativos que recebem recursos públicos e seus respectivos órgãos supervisores - CGE/TCE - 4ª Edição -  2024 - Item 9.1/Financeiro</t>
  </si>
  <si>
    <t>NOME DA UNIDADE GERIDA: POLICLÍNICA ESTADUAL BRASIL BRUNO DE BASTOS NETO - REGIÃO RIO VERMELHO</t>
  </si>
  <si>
    <t>CNPJ: 05.029.600/0013-30</t>
  </si>
  <si>
    <t xml:space="preserve">CONTRATO DE GESTÃO/ADITIVO:     Nº 6/2025             </t>
  </si>
  <si>
    <t>VIGÊNCIA DO CONTRATO DE GESTÃO:    INÍCIO 05/05/2025       E      TÉRMINO 04/05/2028</t>
  </si>
  <si>
    <t>2.1.2 PISO DE ENFERMAGEM</t>
  </si>
  <si>
    <t>2.1.3 FUNDO DE PROV RESCISOES TRAB E AÇOES JUD 3% VLR</t>
  </si>
  <si>
    <t>2.4.1  INVESTIMENTO</t>
  </si>
  <si>
    <t>3.1.2 FUNDO DE PROV RESCISOES TRAB E AÇOES JUD 3% VLR</t>
  </si>
  <si>
    <t xml:space="preserve">3.2.1 C APLIC.INVESTIMENTO </t>
  </si>
  <si>
    <t>4.2  C/APLIC  FUNDO DE PROV RESCISOES TRAB E AÇOES JUD 3% VLR</t>
  </si>
  <si>
    <t>2.3.2 FUNDO DE PROV RESCISOES TRAB E AÇOES JUD 3% VLR</t>
  </si>
  <si>
    <t>7.3.2 ITAU C/APLIC. CDB 98877-3</t>
  </si>
  <si>
    <t>*Informamos que, até o presente momento, não foram realizadas as aberturas das contas bancárias específicas referentes a custeio, investimento e fundo de provisão, conforme preconizado na portaria 994, em razão de trâmites jurídicos ainda em andamento.</t>
  </si>
  <si>
    <t>1.3.1 ITAU S/A - C APLIC AUTO 98877-3</t>
  </si>
  <si>
    <t>1.3.2  ITAU S/A - C APLIC CDB 98877-3</t>
  </si>
  <si>
    <t xml:space="preserve">2.5 Outras entradas </t>
  </si>
  <si>
    <t>GERÊNCIA CORPORATIVA DE FINANÇAS E ORÇAMENTOS</t>
  </si>
  <si>
    <t>2.1.1 BANCO ITAÚ C/C 98877-3 POLI</t>
  </si>
  <si>
    <t>1.2.1 ITAU S/A - CC 98877-3 - POLI</t>
  </si>
  <si>
    <t>2.3.1   ITAÚ APLIC 98877-3 - POLI</t>
  </si>
  <si>
    <t>3.1.1 ITAU APLIC 98877-3 - POLI</t>
  </si>
  <si>
    <t>4.1 ITAU APLIC 98877-3 - POLI</t>
  </si>
  <si>
    <t xml:space="preserve">7.2.1 ITAU S/A  C/C 98877-3 </t>
  </si>
  <si>
    <t>2.5.3 Reembolso Rateio</t>
  </si>
  <si>
    <t>5.1.8.2 ESTORNOS</t>
  </si>
  <si>
    <t>5.1.8.1 REEMBOLSO DESPESAS</t>
  </si>
  <si>
    <t>Competência: 08/2025</t>
  </si>
  <si>
    <t>7.SALDO BANCÁRIO FINAL EM 31/08/2025</t>
  </si>
  <si>
    <t>Goiânia, 08 de Setembro de 2025.</t>
  </si>
  <si>
    <t xml:space="preserve">1.2.4  CEF C/C 575395076-7 CUSTEIO  </t>
  </si>
  <si>
    <t>1.3.3 CEF C/APLIC. AUT. 575395076-7 CUSTEIO</t>
  </si>
  <si>
    <t>1.2.2  CEF C/C 575395539-4 INVESTIMENTO</t>
  </si>
  <si>
    <t>1.3.4  CEF C/APLIC AUT. 575395539-4 INVESTIMENTO</t>
  </si>
  <si>
    <t>1.2.3 CEF C/C 575396093-2 FUNDO DE PROV RESCISOES TRAB E AÇOES JUD 3% VLR</t>
  </si>
  <si>
    <t>1.3.5  CEF C/APLIC 575396093-2 FUNDO DE PROV RESCISOES TRAB E AÇOES JUD 3% VLR</t>
  </si>
  <si>
    <t xml:space="preserve">7.2.4  CEF C/C 575395076-7 CUSTEIO </t>
  </si>
  <si>
    <t>7.2.2 CEF C/C 575395539-4 INVESTIMENTO</t>
  </si>
  <si>
    <t>7.2.3   CEF C/C 575396093-2 FUNDO DE PROV RESCISOES TRAB E AÇOES JUD 3% VLR</t>
  </si>
  <si>
    <t>7.3.3 CEF C/APLIC 575396093-2 FUNDO DE PROV RESCISOES TRAB E AÇOES JUD 3% VLR</t>
  </si>
  <si>
    <t>7.3.1  BANCO ITAU C/APLIC. AUT. 98877-3</t>
  </si>
  <si>
    <t>7.3.4 CEF C/APLIC. AUT. 575395076-7 CUSTEIO</t>
  </si>
  <si>
    <t>7.3.5 CEF C/APLIC AUT. 575395539-4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</si>
</sst>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4" fontId="0" fillId="3" borderId="5" xfId="0" applyNumberFormat="1" applyFill="1" applyBorder="1" applyAlignment="1">
      <alignment vertical="center" shrinkToFit="1"/>
    </xf>
    <xf numFmtId="0" fontId="5" fillId="6" borderId="3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9" zoomScale="80" zoomScaleNormal="80" zoomScaleSheetLayoutView="95" zoomScalePageLayoutView="70" workbookViewId="0">
      <selection activeCell="B116" sqref="B116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7"/>
      <c r="B1" s="77"/>
    </row>
    <row r="2" spans="1:3" customFormat="1" x14ac:dyDescent="0.35">
      <c r="A2" s="78" t="s">
        <v>0</v>
      </c>
      <c r="B2" s="78"/>
      <c r="C2" s="1"/>
    </row>
    <row r="3" spans="1:3" customFormat="1" x14ac:dyDescent="0.35">
      <c r="A3" s="78"/>
      <c r="B3" s="78"/>
      <c r="C3" s="1"/>
    </row>
    <row r="4" spans="1:3" customFormat="1" x14ac:dyDescent="0.35">
      <c r="A4" s="78"/>
      <c r="B4" s="78"/>
      <c r="C4" s="1"/>
    </row>
    <row r="5" spans="1:3" customFormat="1" x14ac:dyDescent="0.35">
      <c r="A5" s="78"/>
      <c r="B5" s="78"/>
      <c r="C5" s="1"/>
    </row>
    <row r="6" spans="1:3" customFormat="1" x14ac:dyDescent="0.35">
      <c r="A6" s="78"/>
      <c r="B6" s="78"/>
      <c r="C6" s="1"/>
    </row>
    <row r="7" spans="1:3" customFormat="1" x14ac:dyDescent="0.35">
      <c r="A7" s="78"/>
      <c r="B7" s="78"/>
      <c r="C7" s="2"/>
    </row>
    <row r="8" spans="1:3" customFormat="1" ht="23.25" customHeight="1" x14ac:dyDescent="0.35">
      <c r="A8" s="79" t="s">
        <v>67</v>
      </c>
      <c r="B8" s="79"/>
      <c r="C8" s="2"/>
    </row>
    <row r="9" spans="1:3" customFormat="1" ht="23.25" customHeight="1" x14ac:dyDescent="0.35">
      <c r="A9" s="79"/>
      <c r="B9" s="79"/>
      <c r="C9" s="2"/>
    </row>
    <row r="10" spans="1:3" customFormat="1" x14ac:dyDescent="0.35">
      <c r="A10" s="80" t="s">
        <v>32</v>
      </c>
      <c r="B10" s="80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81" t="s">
        <v>34</v>
      </c>
      <c r="B12" s="81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81" t="s">
        <v>68</v>
      </c>
      <c r="B14" s="81"/>
      <c r="C14" s="1"/>
    </row>
    <row r="15" spans="1:3" customFormat="1" x14ac:dyDescent="0.35">
      <c r="A15" s="5" t="s">
        <v>69</v>
      </c>
      <c r="B15" s="4"/>
      <c r="C15" s="1"/>
    </row>
    <row r="16" spans="1:3" customFormat="1" x14ac:dyDescent="0.35">
      <c r="A16" s="5" t="s">
        <v>70</v>
      </c>
      <c r="B16" s="5"/>
    </row>
    <row r="17" spans="1:4" x14ac:dyDescent="0.35">
      <c r="A17" s="81" t="s">
        <v>71</v>
      </c>
      <c r="B17" s="81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2677633.67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82" t="s">
        <v>3</v>
      </c>
      <c r="B22" s="82"/>
      <c r="D22"/>
    </row>
    <row r="23" spans="1:4" ht="15.75" customHeight="1" x14ac:dyDescent="0.35">
      <c r="A23" s="10"/>
      <c r="B23" s="83" t="s">
        <v>4</v>
      </c>
      <c r="D23"/>
    </row>
    <row r="24" spans="1:4" ht="14.25" customHeight="1" x14ac:dyDescent="0.35">
      <c r="A24" s="11" t="s">
        <v>94</v>
      </c>
      <c r="B24" s="83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59" t="s">
        <v>6</v>
      </c>
      <c r="B26" s="38">
        <v>0</v>
      </c>
      <c r="C26" s="16"/>
      <c r="D26"/>
    </row>
    <row r="27" spans="1:4" x14ac:dyDescent="0.35">
      <c r="A27" s="59" t="s">
        <v>60</v>
      </c>
      <c r="B27" s="38">
        <f>SUM(B28:B31)</f>
        <v>1</v>
      </c>
      <c r="C27" s="16"/>
      <c r="D27"/>
    </row>
    <row r="28" spans="1:4" x14ac:dyDescent="0.35">
      <c r="A28" s="14" t="s">
        <v>86</v>
      </c>
      <c r="B28" s="21">
        <v>1</v>
      </c>
      <c r="C28" s="16"/>
      <c r="D28"/>
    </row>
    <row r="29" spans="1:4" x14ac:dyDescent="0.35">
      <c r="A29" s="14" t="s">
        <v>99</v>
      </c>
      <c r="B29" s="21">
        <v>0</v>
      </c>
      <c r="C29" s="16"/>
      <c r="D29"/>
    </row>
    <row r="30" spans="1:4" x14ac:dyDescent="0.35">
      <c r="A30" s="14" t="s">
        <v>101</v>
      </c>
      <c r="B30" s="21">
        <v>0</v>
      </c>
      <c r="C30" s="16"/>
      <c r="D30"/>
    </row>
    <row r="31" spans="1:4" x14ac:dyDescent="0.35">
      <c r="A31" s="14" t="s">
        <v>97</v>
      </c>
      <c r="B31" s="21">
        <v>0</v>
      </c>
      <c r="C31" s="16"/>
      <c r="D31"/>
    </row>
    <row r="32" spans="1:4" x14ac:dyDescent="0.35">
      <c r="A32" s="59" t="s">
        <v>61</v>
      </c>
      <c r="B32" s="38">
        <f>SUM(B33:B37)</f>
        <v>5073667.1100000003</v>
      </c>
      <c r="C32" s="16"/>
      <c r="D32"/>
    </row>
    <row r="33" spans="1:4" x14ac:dyDescent="0.35">
      <c r="A33" s="14" t="s">
        <v>81</v>
      </c>
      <c r="B33" s="21">
        <v>5091.67</v>
      </c>
      <c r="C33" s="74"/>
      <c r="D33"/>
    </row>
    <row r="34" spans="1:4" x14ac:dyDescent="0.35">
      <c r="A34" s="14" t="s">
        <v>82</v>
      </c>
      <c r="B34" s="21">
        <v>5068575.4400000004</v>
      </c>
      <c r="C34" s="16"/>
      <c r="D34"/>
    </row>
    <row r="35" spans="1:4" x14ac:dyDescent="0.35">
      <c r="A35" s="14" t="s">
        <v>98</v>
      </c>
      <c r="B35" s="21">
        <v>0</v>
      </c>
      <c r="C35" s="16"/>
      <c r="D35"/>
    </row>
    <row r="36" spans="1:4" x14ac:dyDescent="0.35">
      <c r="A36" s="14" t="s">
        <v>100</v>
      </c>
      <c r="B36" s="21">
        <v>0</v>
      </c>
      <c r="C36" s="16"/>
      <c r="D36"/>
    </row>
    <row r="37" spans="1:4" x14ac:dyDescent="0.35">
      <c r="A37" s="14" t="s">
        <v>102</v>
      </c>
      <c r="B37" s="21">
        <v>0</v>
      </c>
      <c r="C37" s="16"/>
      <c r="D37"/>
    </row>
    <row r="38" spans="1:4" x14ac:dyDescent="0.35">
      <c r="A38" s="17" t="s">
        <v>43</v>
      </c>
      <c r="B38" s="18">
        <f>SUM(B26+B27+B32)</f>
        <v>5073668.1100000003</v>
      </c>
      <c r="C38" s="16"/>
      <c r="D38"/>
    </row>
    <row r="39" spans="1:4" x14ac:dyDescent="0.35">
      <c r="A39" s="19"/>
      <c r="B39" s="15"/>
      <c r="C39" s="16"/>
      <c r="D39"/>
    </row>
    <row r="40" spans="1:4" x14ac:dyDescent="0.35">
      <c r="A40" s="40" t="s">
        <v>7</v>
      </c>
      <c r="B40" s="40"/>
      <c r="C40" s="12"/>
      <c r="D40"/>
    </row>
    <row r="41" spans="1:4" x14ac:dyDescent="0.35">
      <c r="A41" s="60" t="s">
        <v>54</v>
      </c>
      <c r="B41" s="38">
        <f>B42+B43+B44</f>
        <v>3405627.3</v>
      </c>
      <c r="C41" s="22"/>
      <c r="D41"/>
    </row>
    <row r="42" spans="1:4" x14ac:dyDescent="0.35">
      <c r="A42" s="69" t="s">
        <v>85</v>
      </c>
      <c r="B42" s="65">
        <v>3405627.3</v>
      </c>
      <c r="C42" s="22">
        <f>B41+B45</f>
        <v>3405627.3</v>
      </c>
      <c r="D42"/>
    </row>
    <row r="43" spans="1:4" x14ac:dyDescent="0.35">
      <c r="A43" s="69" t="s">
        <v>72</v>
      </c>
      <c r="B43" s="65">
        <v>0</v>
      </c>
      <c r="C43" s="22"/>
      <c r="D43"/>
    </row>
    <row r="44" spans="1:4" x14ac:dyDescent="0.35">
      <c r="A44" s="69" t="s">
        <v>73</v>
      </c>
      <c r="B44" s="65">
        <v>0</v>
      </c>
      <c r="C44" s="22"/>
      <c r="D44"/>
    </row>
    <row r="45" spans="1:4" x14ac:dyDescent="0.35">
      <c r="A45" s="60" t="s">
        <v>55</v>
      </c>
      <c r="B45" s="38">
        <v>0</v>
      </c>
      <c r="C45" s="22"/>
      <c r="D45"/>
    </row>
    <row r="46" spans="1:4" x14ac:dyDescent="0.35">
      <c r="A46" s="61" t="s">
        <v>52</v>
      </c>
      <c r="B46" s="38">
        <f>B47+B48</f>
        <v>44412.03</v>
      </c>
      <c r="C46" s="22"/>
      <c r="D46"/>
    </row>
    <row r="47" spans="1:4" x14ac:dyDescent="0.35">
      <c r="A47" s="64" t="s">
        <v>87</v>
      </c>
      <c r="B47" s="65">
        <v>44412.03</v>
      </c>
      <c r="C47" s="22">
        <f>B47+B50+B48</f>
        <v>44412.03</v>
      </c>
      <c r="D47"/>
    </row>
    <row r="48" spans="1:4" x14ac:dyDescent="0.35">
      <c r="A48" s="64" t="s">
        <v>78</v>
      </c>
      <c r="B48" s="65">
        <v>0</v>
      </c>
      <c r="C48" s="22"/>
      <c r="D48"/>
    </row>
    <row r="49" spans="1:4" x14ac:dyDescent="0.35">
      <c r="A49" s="61" t="s">
        <v>53</v>
      </c>
      <c r="B49" s="38">
        <f>B50</f>
        <v>0</v>
      </c>
      <c r="C49" s="22"/>
      <c r="D49"/>
    </row>
    <row r="50" spans="1:4" x14ac:dyDescent="0.35">
      <c r="A50" s="64" t="s">
        <v>74</v>
      </c>
      <c r="B50" s="65">
        <v>0</v>
      </c>
      <c r="C50" s="22"/>
      <c r="D50"/>
    </row>
    <row r="51" spans="1:4" x14ac:dyDescent="0.35">
      <c r="A51" s="61" t="s">
        <v>83</v>
      </c>
      <c r="B51" s="38">
        <f>SUM(B52:B55)</f>
        <v>368.76</v>
      </c>
      <c r="C51" s="22"/>
      <c r="D51"/>
    </row>
    <row r="52" spans="1:4" x14ac:dyDescent="0.35">
      <c r="A52" s="3" t="s">
        <v>57</v>
      </c>
      <c r="B52" s="21">
        <v>262.5</v>
      </c>
      <c r="C52" s="22"/>
      <c r="D52"/>
    </row>
    <row r="53" spans="1:4" x14ac:dyDescent="0.35">
      <c r="A53" s="3" t="s">
        <v>66</v>
      </c>
      <c r="B53" s="21">
        <v>0</v>
      </c>
      <c r="C53" s="22"/>
      <c r="D53"/>
    </row>
    <row r="54" spans="1:4" x14ac:dyDescent="0.35">
      <c r="A54" s="70" t="s">
        <v>91</v>
      </c>
      <c r="B54" s="21">
        <v>0</v>
      </c>
      <c r="C54" s="22"/>
      <c r="D54"/>
    </row>
    <row r="55" spans="1:4" x14ac:dyDescent="0.35">
      <c r="A55" s="3" t="s">
        <v>65</v>
      </c>
      <c r="B55" s="21">
        <v>106.26</v>
      </c>
      <c r="C55" s="22"/>
      <c r="D55"/>
    </row>
    <row r="56" spans="1:4" x14ac:dyDescent="0.35">
      <c r="A56" s="23" t="s">
        <v>48</v>
      </c>
      <c r="B56" s="24">
        <f>SUM(B41+B45+B46+B49+B51)</f>
        <v>3450408.0899999994</v>
      </c>
      <c r="C56" s="25"/>
      <c r="D56"/>
    </row>
    <row r="57" spans="1:4" x14ac:dyDescent="0.35">
      <c r="A57" s="26"/>
      <c r="B57" s="27"/>
      <c r="C57" s="25"/>
      <c r="D57"/>
    </row>
    <row r="58" spans="1:4" x14ac:dyDescent="0.35">
      <c r="A58" s="42" t="s">
        <v>8</v>
      </c>
      <c r="B58" s="43"/>
      <c r="C58" s="25"/>
      <c r="D58"/>
    </row>
    <row r="59" spans="1:4" x14ac:dyDescent="0.35">
      <c r="A59" s="60" t="s">
        <v>51</v>
      </c>
      <c r="B59" s="38">
        <f>B61+B60</f>
        <v>9039422.1199999992</v>
      </c>
      <c r="C59" s="25"/>
      <c r="D59"/>
    </row>
    <row r="60" spans="1:4" x14ac:dyDescent="0.35">
      <c r="A60" s="20" t="s">
        <v>88</v>
      </c>
      <c r="B60" s="21">
        <v>9039422.1199999992</v>
      </c>
      <c r="C60" s="25"/>
      <c r="D60"/>
    </row>
    <row r="61" spans="1:4" x14ac:dyDescent="0.35">
      <c r="A61" s="20" t="s">
        <v>75</v>
      </c>
      <c r="B61" s="21">
        <v>0</v>
      </c>
      <c r="C61" s="25"/>
      <c r="D61"/>
    </row>
    <row r="62" spans="1:4" x14ac:dyDescent="0.35">
      <c r="A62" s="60" t="s">
        <v>39</v>
      </c>
      <c r="B62" s="38">
        <f>B63</f>
        <v>0</v>
      </c>
      <c r="C62" s="25"/>
      <c r="D62"/>
    </row>
    <row r="63" spans="1:4" x14ac:dyDescent="0.35">
      <c r="A63" s="20" t="s">
        <v>76</v>
      </c>
      <c r="B63" s="21">
        <v>0</v>
      </c>
      <c r="C63" s="25"/>
      <c r="D63"/>
    </row>
    <row r="64" spans="1:4" x14ac:dyDescent="0.35">
      <c r="A64" s="23" t="s">
        <v>49</v>
      </c>
      <c r="B64" s="28">
        <f>B59+B62</f>
        <v>9039422.1199999992</v>
      </c>
      <c r="C64" s="25"/>
      <c r="D64"/>
    </row>
    <row r="65" spans="1:4" s="32" customFormat="1" x14ac:dyDescent="0.35">
      <c r="A65" s="29"/>
      <c r="B65" s="30"/>
      <c r="C65" s="31"/>
    </row>
    <row r="66" spans="1:4" x14ac:dyDescent="0.35">
      <c r="A66" s="44" t="s">
        <v>9</v>
      </c>
      <c r="B66" s="45"/>
      <c r="C66" s="8"/>
      <c r="D66"/>
    </row>
    <row r="67" spans="1:4" x14ac:dyDescent="0.35">
      <c r="A67" s="33" t="s">
        <v>89</v>
      </c>
      <c r="B67" s="21">
        <v>10403026.470000001</v>
      </c>
      <c r="C67" s="8"/>
      <c r="D67"/>
    </row>
    <row r="68" spans="1:4" x14ac:dyDescent="0.35">
      <c r="A68" s="20" t="s">
        <v>77</v>
      </c>
      <c r="B68" s="21">
        <v>18074.53</v>
      </c>
      <c r="C68" s="8"/>
      <c r="D68"/>
    </row>
    <row r="69" spans="1:4" x14ac:dyDescent="0.35">
      <c r="A69" s="29" t="s">
        <v>10</v>
      </c>
      <c r="B69" s="38">
        <f>B67+B68</f>
        <v>10421101</v>
      </c>
      <c r="C69" s="8"/>
      <c r="D69"/>
    </row>
    <row r="70" spans="1:4" x14ac:dyDescent="0.35">
      <c r="A70" s="3" t="s">
        <v>40</v>
      </c>
      <c r="B70" s="27">
        <v>782271.96</v>
      </c>
      <c r="C70" s="8"/>
      <c r="D70"/>
    </row>
    <row r="71" spans="1:4" x14ac:dyDescent="0.35">
      <c r="A71" s="29" t="s">
        <v>11</v>
      </c>
      <c r="B71" s="66">
        <f>B70</f>
        <v>782271.96</v>
      </c>
      <c r="C71" s="8"/>
      <c r="D71"/>
    </row>
    <row r="72" spans="1:4" x14ac:dyDescent="0.35">
      <c r="A72" s="42" t="s">
        <v>50</v>
      </c>
      <c r="B72" s="46">
        <f>B69+B71</f>
        <v>11203372.960000001</v>
      </c>
      <c r="C72" s="8"/>
      <c r="D72"/>
    </row>
    <row r="73" spans="1:4" s="32" customFormat="1" x14ac:dyDescent="0.35">
      <c r="A73" s="29"/>
      <c r="B73" s="30"/>
      <c r="C73" s="31"/>
    </row>
    <row r="74" spans="1:4" x14ac:dyDescent="0.35">
      <c r="A74" s="42" t="s">
        <v>12</v>
      </c>
      <c r="B74" s="47"/>
      <c r="C74" s="8"/>
      <c r="D74"/>
    </row>
    <row r="75" spans="1:4" x14ac:dyDescent="0.35">
      <c r="A75" s="42" t="s">
        <v>13</v>
      </c>
      <c r="B75" s="42"/>
      <c r="C75" s="12"/>
      <c r="D75"/>
    </row>
    <row r="76" spans="1:4" x14ac:dyDescent="0.35">
      <c r="A76" s="62" t="s">
        <v>14</v>
      </c>
      <c r="B76" s="38">
        <v>37520.06</v>
      </c>
      <c r="C76" s="22"/>
      <c r="D76"/>
    </row>
    <row r="77" spans="1:4" x14ac:dyDescent="0.35">
      <c r="A77" s="63" t="s">
        <v>15</v>
      </c>
      <c r="B77" s="38">
        <v>988603.08</v>
      </c>
      <c r="C77" s="22"/>
      <c r="D77"/>
    </row>
    <row r="78" spans="1:4" x14ac:dyDescent="0.35">
      <c r="A78" s="63" t="s">
        <v>16</v>
      </c>
      <c r="B78" s="38">
        <v>11846.65</v>
      </c>
      <c r="C78" s="22"/>
      <c r="D78"/>
    </row>
    <row r="79" spans="1:4" x14ac:dyDescent="0.35">
      <c r="A79" s="62" t="s">
        <v>17</v>
      </c>
      <c r="B79" s="38">
        <v>0</v>
      </c>
      <c r="C79" s="22"/>
      <c r="D79"/>
    </row>
    <row r="80" spans="1:4" x14ac:dyDescent="0.35">
      <c r="A80" s="62" t="s">
        <v>18</v>
      </c>
      <c r="B80" s="38">
        <v>78636.539999999994</v>
      </c>
      <c r="C80" s="22"/>
      <c r="D80"/>
    </row>
    <row r="81" spans="1:4" x14ac:dyDescent="0.35">
      <c r="A81" s="62" t="s">
        <v>19</v>
      </c>
      <c r="B81" s="38">
        <f>SUM(B82:B83)</f>
        <v>89248.739999999991</v>
      </c>
      <c r="C81" s="22"/>
      <c r="D81"/>
    </row>
    <row r="82" spans="1:4" x14ac:dyDescent="0.35">
      <c r="A82" s="55" t="s">
        <v>44</v>
      </c>
      <c r="B82" s="21">
        <v>84933.18</v>
      </c>
      <c r="C82" s="22"/>
      <c r="D82"/>
    </row>
    <row r="83" spans="1:4" x14ac:dyDescent="0.35">
      <c r="A83" s="55" t="s">
        <v>45</v>
      </c>
      <c r="B83" s="21">
        <v>4315.5600000000004</v>
      </c>
      <c r="C83" s="22"/>
      <c r="D83"/>
    </row>
    <row r="84" spans="1:4" ht="29" x14ac:dyDescent="0.35">
      <c r="A84" s="62" t="s">
        <v>20</v>
      </c>
      <c r="B84" s="38">
        <v>13125.15</v>
      </c>
      <c r="C84" s="22"/>
      <c r="D84"/>
    </row>
    <row r="85" spans="1:4" x14ac:dyDescent="0.35">
      <c r="A85" s="62" t="s">
        <v>42</v>
      </c>
      <c r="B85" s="38">
        <f>B86+B87</f>
        <v>0</v>
      </c>
      <c r="C85" s="22"/>
      <c r="D85"/>
    </row>
    <row r="86" spans="1:4" x14ac:dyDescent="0.35">
      <c r="A86" s="67" t="s">
        <v>93</v>
      </c>
      <c r="B86" s="21">
        <v>0</v>
      </c>
      <c r="C86" s="22"/>
      <c r="D86"/>
    </row>
    <row r="87" spans="1:4" x14ac:dyDescent="0.35">
      <c r="A87" s="67" t="s">
        <v>92</v>
      </c>
      <c r="B87" s="21">
        <v>0</v>
      </c>
      <c r="C87" s="22"/>
      <c r="D87"/>
    </row>
    <row r="88" spans="1:4" x14ac:dyDescent="0.35">
      <c r="A88" s="54" t="s">
        <v>46</v>
      </c>
      <c r="B88" s="28">
        <f>SUM(B76+B77+B78+B79+B80+B81+B84+B85)</f>
        <v>1218980.2199999997</v>
      </c>
      <c r="C88" s="22"/>
      <c r="D88"/>
    </row>
    <row r="89" spans="1:4" x14ac:dyDescent="0.35">
      <c r="A89" s="54"/>
      <c r="B89" s="21"/>
      <c r="C89" s="22"/>
      <c r="D89"/>
    </row>
    <row r="90" spans="1:4" x14ac:dyDescent="0.35">
      <c r="A90" s="42" t="s">
        <v>21</v>
      </c>
      <c r="B90" s="42"/>
      <c r="C90" s="25"/>
      <c r="D90"/>
    </row>
    <row r="91" spans="1:4" x14ac:dyDescent="0.35">
      <c r="A91" s="55" t="s">
        <v>22</v>
      </c>
      <c r="B91" s="21">
        <v>23065</v>
      </c>
      <c r="C91" s="25"/>
      <c r="D91"/>
    </row>
    <row r="92" spans="1:4" x14ac:dyDescent="0.35">
      <c r="A92" s="55" t="s">
        <v>23</v>
      </c>
      <c r="B92" s="27">
        <v>0</v>
      </c>
      <c r="C92" s="25"/>
      <c r="D92"/>
    </row>
    <row r="93" spans="1:4" x14ac:dyDescent="0.35">
      <c r="A93" s="55" t="s">
        <v>24</v>
      </c>
      <c r="B93" s="27">
        <v>0</v>
      </c>
      <c r="C93" s="25"/>
      <c r="D93"/>
    </row>
    <row r="94" spans="1:4" x14ac:dyDescent="0.35">
      <c r="A94" s="55" t="s">
        <v>41</v>
      </c>
      <c r="B94" s="27">
        <v>0</v>
      </c>
      <c r="C94" s="25"/>
      <c r="D94"/>
    </row>
    <row r="95" spans="1:4" x14ac:dyDescent="0.35">
      <c r="A95" s="54" t="s">
        <v>36</v>
      </c>
      <c r="B95" s="58">
        <f>SUM(B91:B94)</f>
        <v>23065</v>
      </c>
      <c r="C95" s="8"/>
      <c r="D95" s="36">
        <f>B38+B56-B96-B101</f>
        <v>7282030.9799999995</v>
      </c>
    </row>
    <row r="96" spans="1:4" ht="14.25" customHeight="1" x14ac:dyDescent="0.35">
      <c r="A96" s="54" t="s">
        <v>47</v>
      </c>
      <c r="B96" s="58">
        <f>B88+B95</f>
        <v>1242045.2199999997</v>
      </c>
      <c r="C96" s="8"/>
      <c r="D96" s="36">
        <f>B116-D95</f>
        <v>0</v>
      </c>
    </row>
    <row r="97" spans="1:5" x14ac:dyDescent="0.35">
      <c r="A97" s="54"/>
      <c r="B97" s="27"/>
      <c r="C97" s="8"/>
      <c r="D97"/>
    </row>
    <row r="98" spans="1:5" x14ac:dyDescent="0.35">
      <c r="A98" s="44" t="s">
        <v>25</v>
      </c>
      <c r="B98" s="45"/>
      <c r="C98" s="8"/>
      <c r="D98" s="36"/>
    </row>
    <row r="99" spans="1:5" x14ac:dyDescent="0.35">
      <c r="A99" s="55" t="s">
        <v>26</v>
      </c>
      <c r="B99" s="27">
        <v>0</v>
      </c>
      <c r="C99" s="25"/>
      <c r="D99" s="36"/>
      <c r="E99" s="37"/>
    </row>
    <row r="100" spans="1:5" x14ac:dyDescent="0.35">
      <c r="A100" s="55" t="s">
        <v>27</v>
      </c>
      <c r="B100" s="56">
        <v>0</v>
      </c>
      <c r="C100" s="1"/>
      <c r="D100" s="36"/>
    </row>
    <row r="101" spans="1:5" x14ac:dyDescent="0.35">
      <c r="A101" s="54" t="s">
        <v>56</v>
      </c>
      <c r="B101" s="57">
        <f>B99+B100</f>
        <v>0</v>
      </c>
      <c r="C101" s="1"/>
      <c r="D101"/>
    </row>
    <row r="102" spans="1:5" s="32" customFormat="1" x14ac:dyDescent="0.35">
      <c r="A102" s="84"/>
      <c r="B102" s="84"/>
      <c r="C102" s="34"/>
    </row>
    <row r="103" spans="1:5" x14ac:dyDescent="0.35">
      <c r="A103" s="40" t="s">
        <v>95</v>
      </c>
      <c r="B103" s="48"/>
      <c r="C103" s="16"/>
      <c r="D103"/>
    </row>
    <row r="104" spans="1:5" x14ac:dyDescent="0.35">
      <c r="A104" s="68" t="s">
        <v>28</v>
      </c>
      <c r="B104" s="38">
        <v>0</v>
      </c>
      <c r="C104" s="16"/>
      <c r="D104" s="36"/>
    </row>
    <row r="105" spans="1:5" x14ac:dyDescent="0.35">
      <c r="A105" s="68" t="s">
        <v>59</v>
      </c>
      <c r="B105" s="38">
        <f>SUM(B106:B109)</f>
        <v>1</v>
      </c>
      <c r="C105" s="16"/>
      <c r="D105" s="36"/>
    </row>
    <row r="106" spans="1:5" x14ac:dyDescent="0.35">
      <c r="A106" s="14" t="s">
        <v>90</v>
      </c>
      <c r="B106" s="21">
        <v>1</v>
      </c>
      <c r="C106" s="16"/>
      <c r="D106" s="36"/>
    </row>
    <row r="107" spans="1:5" x14ac:dyDescent="0.35">
      <c r="A107" s="14" t="s">
        <v>104</v>
      </c>
      <c r="B107" s="21">
        <v>0</v>
      </c>
      <c r="C107" s="16"/>
      <c r="D107" s="36"/>
    </row>
    <row r="108" spans="1:5" x14ac:dyDescent="0.35">
      <c r="A108" s="14" t="s">
        <v>105</v>
      </c>
      <c r="B108" s="21">
        <v>0</v>
      </c>
      <c r="C108" s="16"/>
      <c r="D108" s="36"/>
    </row>
    <row r="109" spans="1:5" x14ac:dyDescent="0.35">
      <c r="A109" s="14" t="s">
        <v>103</v>
      </c>
      <c r="B109" s="21">
        <v>0</v>
      </c>
      <c r="C109" s="16"/>
      <c r="D109" s="36"/>
    </row>
    <row r="110" spans="1:5" x14ac:dyDescent="0.35">
      <c r="A110" s="68" t="s">
        <v>58</v>
      </c>
      <c r="B110" s="38">
        <f>SUM(B111:B115)</f>
        <v>7282029.9800000004</v>
      </c>
      <c r="C110" s="16"/>
      <c r="D110"/>
    </row>
    <row r="111" spans="1:5" x14ac:dyDescent="0.35">
      <c r="A111" s="14" t="s">
        <v>107</v>
      </c>
      <c r="B111" s="21">
        <v>41.87</v>
      </c>
      <c r="C111" s="16"/>
      <c r="D111"/>
    </row>
    <row r="112" spans="1:5" x14ac:dyDescent="0.35">
      <c r="A112" s="14" t="s">
        <v>79</v>
      </c>
      <c r="B112" s="21">
        <v>0</v>
      </c>
      <c r="C112" s="16"/>
      <c r="D112"/>
    </row>
    <row r="113" spans="1:5" x14ac:dyDescent="0.35">
      <c r="A113" s="14" t="s">
        <v>106</v>
      </c>
      <c r="B113" s="21">
        <v>18074.53</v>
      </c>
      <c r="C113" s="16"/>
      <c r="D113"/>
    </row>
    <row r="114" spans="1:5" x14ac:dyDescent="0.35">
      <c r="A114" s="14" t="s">
        <v>108</v>
      </c>
      <c r="B114" s="21">
        <v>6481641.6200000001</v>
      </c>
      <c r="C114" s="16"/>
      <c r="D114"/>
    </row>
    <row r="115" spans="1:5" x14ac:dyDescent="0.35">
      <c r="A115" s="14" t="s">
        <v>109</v>
      </c>
      <c r="B115" s="21">
        <v>782271.96</v>
      </c>
      <c r="C115" s="16"/>
      <c r="D115"/>
    </row>
    <row r="116" spans="1:5" x14ac:dyDescent="0.35">
      <c r="A116" s="54" t="s">
        <v>37</v>
      </c>
      <c r="B116" s="53">
        <f>(B38+B56)-(B96+B101)</f>
        <v>7282030.9799999995</v>
      </c>
      <c r="C116" s="16"/>
      <c r="D116" s="36"/>
    </row>
    <row r="117" spans="1:5" x14ac:dyDescent="0.35">
      <c r="A117" t="s">
        <v>38</v>
      </c>
      <c r="B117" s="27"/>
      <c r="C117" s="1"/>
    </row>
    <row r="118" spans="1:5" x14ac:dyDescent="0.35">
      <c r="A118" s="49" t="s">
        <v>29</v>
      </c>
      <c r="B118" s="50"/>
      <c r="C118" s="1"/>
      <c r="E118" s="37"/>
    </row>
    <row r="119" spans="1:5" x14ac:dyDescent="0.35">
      <c r="A119" s="52" t="s">
        <v>63</v>
      </c>
      <c r="B119" s="53">
        <v>0</v>
      </c>
      <c r="C119" s="1"/>
    </row>
    <row r="120" spans="1:5" x14ac:dyDescent="0.35">
      <c r="A120" s="52" t="s">
        <v>30</v>
      </c>
      <c r="B120" s="53">
        <v>0</v>
      </c>
      <c r="C120" s="1"/>
    </row>
    <row r="121" spans="1:5" x14ac:dyDescent="0.35">
      <c r="A121" s="52" t="s">
        <v>64</v>
      </c>
      <c r="B121" s="53">
        <v>0</v>
      </c>
      <c r="C121" s="1"/>
    </row>
    <row r="122" spans="1:5" x14ac:dyDescent="0.35">
      <c r="A122" s="49" t="s">
        <v>31</v>
      </c>
      <c r="B122" s="51">
        <f>B119+B120+B121</f>
        <v>0</v>
      </c>
    </row>
    <row r="123" spans="1:5" x14ac:dyDescent="0.35">
      <c r="A123" s="71" t="s">
        <v>62</v>
      </c>
      <c r="B123" s="71"/>
    </row>
    <row r="124" spans="1:5" ht="14.5" customHeight="1" x14ac:dyDescent="0.35">
      <c r="A124" s="75" t="s">
        <v>80</v>
      </c>
      <c r="B124" s="72"/>
    </row>
    <row r="125" spans="1:5" x14ac:dyDescent="0.35">
      <c r="A125" s="76"/>
      <c r="B125" s="73"/>
    </row>
    <row r="126" spans="1:5" x14ac:dyDescent="0.35">
      <c r="A126" s="39"/>
      <c r="B126" s="35"/>
    </row>
    <row r="127" spans="1:5" x14ac:dyDescent="0.35">
      <c r="B127" s="35"/>
    </row>
    <row r="128" spans="1:5" x14ac:dyDescent="0.35">
      <c r="A128" s="39" t="s">
        <v>84</v>
      </c>
      <c r="B128" s="35" t="s">
        <v>96</v>
      </c>
    </row>
  </sheetData>
  <mergeCells count="11">
    <mergeCell ref="A124:A125"/>
    <mergeCell ref="A1:B1"/>
    <mergeCell ref="A2:B7"/>
    <mergeCell ref="A8:B9"/>
    <mergeCell ref="A10:B10"/>
    <mergeCell ref="A12:B12"/>
    <mergeCell ref="A14:B14"/>
    <mergeCell ref="A22:B22"/>
    <mergeCell ref="B23:B24"/>
    <mergeCell ref="A102:B102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2025-08-08T13:10:20Z</cp:lastPrinted>
  <dcterms:created xsi:type="dcterms:W3CDTF">2021-09-23T15:15:02Z</dcterms:created>
  <dcterms:modified xsi:type="dcterms:W3CDTF">2025-09-08T19:57:25Z</dcterms:modified>
  <dc:language>pt-BR</dc:language>
</cp:coreProperties>
</file>