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RER" sheetId="1" r:id="rId1"/>
  </sheets>
  <definedNames>
    <definedName name="_xlnm.Print_Area" localSheetId="0">CRER!$B$1:$W$51</definedName>
    <definedName name="_xlnm.Print_Titles" localSheetId="0">CRER!$39:$40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michellefigueiredo</author>
  </authors>
  <commentList>
    <comment ref="C22" authorId="0">
      <text>
        <r>
          <rPr>
            <sz val="10"/>
            <rFont val="Arial"/>
            <charset val="134"/>
          </rPr>
          <t>R$ 17.683.095,60 Custeio + R$ 177.090,20 Residência + R$  59.841,36 Servidores + R$ 314.236,05 23º Apostilamento Jan26</t>
        </r>
      </text>
    </comment>
    <comment ref="D22" authorId="0">
      <text>
        <r>
          <rPr>
            <sz val="10"/>
            <rFont val="Arial"/>
            <charset val="134"/>
          </rPr>
          <t>R$ 17.683.095,60 Custeio + R$ 88.398,62 custeio diverso +preceptores + R$ 314.236,05 23º Apostilamento Jan26</t>
        </r>
      </text>
    </comment>
    <comment ref="E22" authorId="0">
      <text>
        <r>
          <rPr>
            <sz val="10"/>
            <rFont val="Arial"/>
            <charset val="134"/>
          </rPr>
          <t xml:space="preserve">Custeio Jan-Mar26 R$ 46.785.379,21 (anulado 668.458,69 +5.167.003,81;  R$ 510.614,49 Residência Jan26 a Mar26 +  R$303.674,49 22º Apostilamento Dez25 </t>
        </r>
      </text>
    </comment>
    <comment ref="K22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Jan26</t>
        </r>
      </text>
    </comment>
    <comment ref="M22" authorId="0">
      <text>
        <r>
          <rPr>
            <sz val="10"/>
            <rFont val="Arial"/>
            <charset val="134"/>
          </rPr>
          <t>R$ 15.062.952,32 + 1.781.725,45 Custeio parcial Jan26 + 825.800,56 Fundo rescisório Jan26</t>
        </r>
      </text>
    </comment>
    <comment ref="C23" authorId="0">
      <text>
        <r>
          <rPr>
            <sz val="10"/>
            <rFont val="Arial"/>
            <charset val="134"/>
          </rPr>
          <t>R$ 17.683.095,60 Custeio + R$ 177.090,20 Residência + R$  59.841,36 Servidores + R$ 305.166,25 24º Apostilamento Fev26</t>
        </r>
      </text>
    </comment>
    <comment ref="D23" authorId="0">
      <text>
        <r>
          <rPr>
            <sz val="10"/>
            <rFont val="Arial"/>
            <charset val="134"/>
          </rPr>
          <t>R$ 17.683.095,60 Custeio + R$ 88.398,62 custeio diverso +preceptores + R$ 305.166,25 24º Apostilamento Fev26</t>
        </r>
      </text>
    </comment>
    <comment ref="E23" authorId="0">
      <text>
        <r>
          <rPr>
            <sz val="10"/>
            <rFont val="Arial"/>
            <charset val="134"/>
          </rPr>
          <t>16º TA R$ 1.403.939,00 + Custeio 03dias-Mar26 a Ago26 R$ 81.096.987,77+Custeio 03dias-Mar26 a Dez26 16.213.701,59 ;  R$ 595.107,83 Residência 03dias-Mar26 a Ago26 +  R$314.236,05 23º Apostilamento Jan26</t>
        </r>
      </text>
    </comment>
    <comment ref="K23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Fev26</t>
        </r>
      </text>
    </comment>
    <comment ref="M23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23º Apostilamento Jan26</t>
        </r>
      </text>
    </comment>
    <comment ref="U23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22º Apostilamento 
Dez/25</t>
        </r>
      </text>
    </comment>
    <comment ref="M24" authorId="0">
      <text>
        <r>
          <rPr>
            <sz val="10"/>
            <rFont val="Arial"/>
            <charset val="134"/>
          </rPr>
          <t>R$ 15.062.952,32 + 1.781.725,45 Custeio parcial Fev26 + 825.800,56 Fundo rescisório Fev26</t>
        </r>
      </text>
    </comment>
    <comment ref="C25" authorId="0">
      <text>
        <r>
          <rPr>
            <sz val="10"/>
            <rFont val="Arial"/>
            <charset val="134"/>
          </rPr>
          <t>R$ 17.683.095,60 Custeio + R$ 260.811,74 Residência + R$  76.990,41 Servidores + R$ 313.619,44 25º Apostilamento Mar26</t>
        </r>
      </text>
    </comment>
    <comment ref="D25" authorId="0">
      <text>
        <r>
          <rPr>
            <sz val="10"/>
            <rFont val="Arial"/>
            <charset val="134"/>
          </rPr>
          <t>R$ 17.683.095,60 Custeio + R$ 116.687,81 custeio diverso +preceptores + R$ 313.619,44 25º Apostilamento Mar26</t>
        </r>
      </text>
    </comment>
    <comment ref="E25" authorId="0">
      <text>
        <r>
          <rPr>
            <sz val="10"/>
            <rFont val="Arial"/>
            <charset val="134"/>
          </rPr>
          <t>31.802.740,30+ 31.802.740,30Custeio + 233.375,62 + 233.375,62 Residência + 24º Apostilamento Mar26</t>
        </r>
      </text>
    </comment>
    <comment ref="K2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Desconto PLANISA Mar26</t>
        </r>
      </text>
    </comment>
    <comment ref="M25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Residência Jan26 - ajustes da residência de nov e dez</t>
        </r>
      </text>
    </comment>
    <comment ref="M26" authorId="1">
      <text>
        <r>
          <rPr>
            <b/>
            <sz val="9"/>
            <rFont val="Arial"/>
            <charset val="0"/>
          </rPr>
          <t>michellefigueiredo:</t>
        </r>
        <r>
          <rPr>
            <sz val="9"/>
            <rFont val="Arial"/>
            <charset val="0"/>
          </rPr>
          <t xml:space="preserve">
24º Apostilamento Fev26 + Residência Fev26</t>
        </r>
      </text>
    </comment>
    <comment ref="M27" authorId="0">
      <text>
        <r>
          <rPr>
            <sz val="10"/>
            <rFont val="Arial"/>
            <charset val="134"/>
          </rPr>
          <t>R$ 1.403.939,00 custeio 16ºTA +13.555.395,35 + 1.603.552,91 Custeio parcial Mar26  (27dias) + 743.220,51 Fundo rescisório Mar26 (27dias)</t>
        </r>
      </text>
    </comment>
  </commentList>
</comments>
</file>

<file path=xl/sharedStrings.xml><?xml version="1.0" encoding="utf-8"?>
<sst xmlns="http://schemas.openxmlformats.org/spreadsheetml/2006/main" count="97" uniqueCount="73">
  <si>
    <t>Relatório Resumido da Execução Orçamentária e Financeira por Contrato de Gestão</t>
  </si>
  <si>
    <t>Mês/Ano: JANEIRO a MARÇO/2026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</si>
  <si>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</si>
  <si>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</si>
  <si>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</si>
  <si>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</si>
  <si>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</si>
  <si>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 xml:space="preserve">Contrato de Gestão nº: 123/2011 - SES  - 14º Termo Aditivo e Apostilamento. 23º Apostilamento Jan26 /  24º Apostilamento Fev26 /  25º Apostilamento Mar26 / </t>
  </si>
  <si>
    <t>Vigência do Contrato de Gestão - Início 28/06/2011 Término 27/06/2012  - 14º Termo Aditivo: Início 27/03/2024 Término 27/03/2026.   17º Termo Aditivo: Início 28/03/2026 Término 28/03/2029.</t>
  </si>
  <si>
    <t>Previsão de Repasse Mensal do Contrato de Gestão/ADITIVO - Custeio : R$ 17.683.095,60 Processo nº: 200900010015421</t>
  </si>
  <si>
    <t xml:space="preserve">Previsão de Repasse Mensal do Contrato de Gestão/ADITIVO - Investimentos :  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</si>
  <si>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</si>
  <si>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</si>
  <si>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</si>
  <si>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</si>
  <si>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</si>
  <si>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</si>
  <si>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</si>
  <si>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</si>
  <si>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</si>
  <si>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</si>
  <si>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</si>
  <si>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</si>
  <si>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</si>
  <si>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 5 -(6+7)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</si>
  <si>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</si>
  <si>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</si>
  <si>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</si>
  <si>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</si>
  <si>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</si>
  <si>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</si>
  <si>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</si>
  <si>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r>
      <rPr>
        <b/>
        <sz val="10"/>
        <color rgb="FF000000"/>
        <rFont val="Calibri"/>
        <charset val="134"/>
      </rPr>
      <t xml:space="preserve">Ressarcimentos  </t>
    </r>
    <r>
      <rPr>
        <sz val="10"/>
        <color rgb="FF000000"/>
        <rFont val="Calibri"/>
        <charset val="134"/>
      </rPr>
      <t>(Rescisões Trabalhista, Serviço Hospitalar e Ambulatorial, Leitos Extras, Material Órtese e Prótese ( OPME e Outros ).</t>
    </r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</si>
  <si>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</si>
  <si>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</si>
  <si>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</si>
  <si>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</si>
  <si>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</si>
  <si>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</si>
  <si>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</si>
  <si>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</si>
  <si>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</si>
  <si>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</si>
  <si>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</si>
  <si>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</si>
  <si>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r>
      <rPr>
        <sz val="11"/>
        <color rgb="FF000000"/>
        <rFont val="Calibri"/>
        <charset val="134"/>
      </rPr>
      <t> 3.3.50.85.02</t>
    </r>
  </si>
  <si>
    <t>202500010021379 Despacho 1058 SEI Nº 77627760. Ofício 50045/25 SUPECC SEI Nº 77638622</t>
  </si>
  <si>
    <t>         jan-26</t>
  </si>
  <si>
    <t>SES/SUPECC</t>
  </si>
  <si>
    <r>
      <rPr>
        <sz val="11"/>
        <color rgb="FF000000"/>
        <rFont val="Calibri"/>
        <charset val="134"/>
      </rPr>
      <t>Desconto PLANISA</t>
    </r>
  </si>
  <si>
    <r>
      <rPr>
        <sz val="11"/>
        <color rgb="FF000000"/>
        <rFont val="Calibri"/>
        <charset val="134"/>
      </rPr>
      <t>    3.3.50.85.02</t>
    </r>
  </si>
  <si>
    <r>
      <rPr>
        <sz val="11"/>
        <color rgb="FF000000"/>
        <rFont val="Calibri"/>
        <charset val="134"/>
      </rPr>
      <t>202500010021379</t>
    </r>
    <r>
      <rPr>
        <sz val="11"/>
        <color rgb="FF000000"/>
        <rFont val="Calibri"/>
        <charset val="134"/>
      </rPr>
      <t> Despacho 1058 SEI Nº </t>
    </r>
    <r>
      <rPr>
        <sz val="11"/>
        <color rgb="FF000000"/>
        <rFont val="Calibri"/>
        <charset val="134"/>
      </rPr>
      <t>77627760</t>
    </r>
    <r>
      <rPr>
        <sz val="11"/>
        <color rgb="FF000000"/>
        <rFont val="Calibri"/>
        <charset val="134"/>
      </rPr>
      <t>. Ofício 50045/25 SUPECC SEI Nº </t>
    </r>
    <r>
      <rPr>
        <sz val="11"/>
        <color rgb="FF000000"/>
        <rFont val="Calibri"/>
        <charset val="134"/>
      </rPr>
      <t>77638622</t>
    </r>
  </si>
  <si>
    <t>          fev-26</t>
  </si>
  <si>
    <t>        fev-26</t>
  </si>
  <si>
    <t>          mar-26</t>
  </si>
  <si>
    <t xml:space="preserve">Total Geral </t>
  </si>
  <si>
    <t xml:space="preserve">Nota Explicativa: </t>
  </si>
  <si>
    <t xml:space="preserve">
Valor Estimado no Contrato de Gestão = Custeio (R$ 17.683.095,60) + Residência Médica Jan e Fev/26 (R$ 177.090,20) + Servidor Cedido (R$ 59.841,36) + 23º Apostilamento Jan/26 (R$ 314.236,05) + 24º Apostilamento Fev/26 (R$ 305.166,25) + 25º Apostilamento Mar/26 (R$ 313.619,44) . 
1. Valor Mensal Estimado no Contrato de Gestão - Custeio = Custeio (R$ 17.683.095,60) + Gratificação de CLT + Custeio Diverso de Jan e Fev/26  (R$ 88.398,62) + 23º Apostilamento Jan/26 (R$ 314.236,05) + 24º Apostilamento Fev/26 (R$ 305.166,25)  + 25º Apostilamento Mar/26 (R$ 313.619,44)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.2. EMPENHO:
-JAN/26: CRER 14ºTA                                 2026.2850.050.00037         20/01/26     R$ 46.785.379,21 - anulados = R$ 46.116.920,52
-JAN/26: CRER 14ºTA                                 2026.2850.055.00014         20/01/26      R$ 5.167.003,81
-JAN/26: CRER RESIDÊNCIA  14ºTA          2026.2850.050.00039        20/01/26       R$ 510.614,49
-FEV/26: CRER                                           2026.2850.050.00085          12/02/26      R$ 81.096.987,77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-FEV/26: CRER 16ºTA                               2026.2850.151.00001          18/02/26      R$ 1.403.939,00
-FEV/26: CRER                                          2026.2850.055.00047          12/02/26      R$ 16.213.701,59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MAR/26: CRER   RESIDÊNCIA  17ºTA    2026.2850.050.00094        16/03/26      R$ 233.375,62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-MAR/26: CRER                                        2026.2850.050.00095        16/03/26      R$ 31.802.740,30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-MAR/26: CRER                                        2026.2850.050.00095        16/03/26      R$ 31.802.740,30  duplicado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FEV/26: CRER   RESIDÊNCIA  17ºTA    2026.2850.050.00094        12/02/26      R$ 595.107,83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-MAR/26: CRER   RESIDÊNCIA  17ºTA    2026.2850.055.00051        16/03/26      R$ 233.375,62
3. Valor informado pela área técnica - GEFIN SEI Nº 202500010016855
4 e 5  Valores conforme Solicitação de Pagamento : JAN26 parcial 84314068 / JAN26 consolidado 86755535 /  FEV26 parcial 85217824 /  FEV26 consolidado 87723740 / MAR26 parcial 86423563 / MAR26 consolidado   89476025.
 </t>
  </si>
  <si>
    <t xml:space="preserve">
Conforme diretrizes descritas no Despacho 2688 (SEI Nº 65101374), Processo SEI Nº 202400010067105, o valor dos Servidores Cedidos, Auxílio Moradia, Bolsa de Residência médica e Gratificação de Servidores Estatutários serão apenas de caráter informativo, pois são pagos diretamente pelo GGP da SES/GO. Segue:
-Servidor Cedido -Processo SEI Nº 202100010024770 Referência: Jan26 R$ 88.101,48  85842632  / Fev26  R$ 78.425,85 87085968 / Mar26 R$ 78.444,70 88806569/ .
-Bolsa de Residentes + Auxílio Moradia - Processo SEI Nº 202100010024770 Referência:  Jan/26 R$ 166.099,76 85842632 / Fev26 R$ 119.733,70 87085968  / Mar26 R$ 114.149,39   88806569 .</t>
  </si>
  <si>
    <t>6. Guia de Recolhimento:</t>
  </si>
  <si>
    <r>
      <rPr>
        <b/>
        <sz val="11"/>
        <color rgb="FF000000"/>
        <rFont val="Calibri"/>
        <charset val="134"/>
      </rPr>
      <t xml:space="preserve">8. Pagamentos (repasses – Restos a Pagar)
</t>
    </r>
    <r>
      <rPr>
        <b/>
        <sz val="10"/>
        <color rgb="FF000000"/>
        <rFont val="Calibri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</si>
  <si>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9. Pagamentos de Despesas de Exercícios Anteriores - DEA
</t>
    </r>
    <r>
      <rPr>
        <b/>
        <sz val="10"/>
        <color rgb="FF000000"/>
        <rFont val="Calibri"/>
        <charset val="134"/>
      </rPr>
      <t xml:space="preserve">
</t>
    </r>
    <r>
      <rPr>
        <b/>
        <sz val="11"/>
        <color rgb="FF000000"/>
        <rFont val="Calibri"/>
        <charset val="134"/>
      </rPr>
      <t>-Pago em FEV/26 - 22º apostilamento Dez/25  R$ 303.674,49 Empenho 2026.2850.131.00009 - Ordem de pagamento 2026.2850.131.00009.001 85411636.</t>
    </r>
  </si>
  <si>
    <t>Demonstrativo de investimento repassados no período de janeiro a  março 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</si>
  <si>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</si>
  <si>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</si>
  <si>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</si>
  <si>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</si>
  <si>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</si>
  <si>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</si>
  <si>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</si>
  <si>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4.4.50.42.05</t>
  </si>
  <si>
    <t>Total Geral CRER</t>
  </si>
  <si>
    <t xml:space="preserve">Fonte: Contratos de Gestão e Aditivos contidos no processo e Portal Transparência: saude.go.gov.br e Sistema SIOFINET - Portal.go.gov.br. 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</si>
</sst>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* #,##0.00\ ;\-* #,##0.00\ ;* \-??\ ;@\ "/>
    <numFmt numFmtId="181" formatCode="[$R$-416]\ #,##0.00;[Red]\-[$R$-416]\ #,##0.00"/>
    <numFmt numFmtId="182" formatCode="dd/mm/yy"/>
    <numFmt numFmtId="183" formatCode="d/m/yyyy"/>
    <numFmt numFmtId="184" formatCode="[$-416]mmm\-yy;@"/>
    <numFmt numFmtId="185" formatCode="_-&quot;R$ &quot;* #,##0.00_-;&quot;-R$ &quot;* #,##0.00_-;_-&quot;R$ &quot;* \-??_-;_-@_-"/>
    <numFmt numFmtId="186" formatCode="&quot;R$ &quot;#,##0.00;[Red]&quot;-R$ &quot;#,##0.00"/>
  </numFmts>
  <fonts count="46">
    <font>
      <sz val="11"/>
      <color rgb="FF000000"/>
      <name val="Calibri"/>
      <charset val="134"/>
    </font>
    <font>
      <sz val="11"/>
      <color theme="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2"/>
      <color rgb="FFFFFFFF"/>
      <name val="Calibri"/>
      <charset val="134"/>
    </font>
    <font>
      <b/>
      <sz val="11"/>
      <color rgb="FFFFFFFF"/>
      <name val="Calibri"/>
      <charset val="134"/>
    </font>
    <font>
      <b/>
      <sz val="11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0"/>
      <color theme="1"/>
      <name val="Arial"/>
      <charset val="134"/>
    </font>
    <font>
      <sz val="9.75"/>
      <color rgb="FF000000"/>
      <name val="Calibri"/>
      <charset val="134"/>
    </font>
    <font>
      <sz val="10"/>
      <color theme="0"/>
      <name val="Calibri"/>
      <charset val="134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0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3" fillId="0" borderId="0" applyBorder="0" applyAlignment="0" applyProtection="0"/>
    <xf numFmtId="177" fontId="23" fillId="0" borderId="0" applyBorder="0" applyAlignment="0" applyProtection="0"/>
    <xf numFmtId="9" fontId="23" fillId="0" borderId="0" applyBorder="0" applyAlignment="0" applyProtection="0"/>
    <xf numFmtId="178" fontId="23" fillId="0" borderId="0" applyBorder="0" applyAlignment="0" applyProtection="0"/>
    <xf numFmtId="179" fontId="23" fillId="0" borderId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7" borderId="24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8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16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5" fillId="2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0" fontId="3" fillId="0" borderId="4" xfId="0" applyFont="1" applyBorder="1" applyAlignment="1" applyProtection="1">
      <alignment horizontal="right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17" fontId="8" fillId="0" borderId="12" xfId="0" applyNumberFormat="1" applyFont="1" applyBorder="1" applyAlignment="1" applyProtection="1">
      <alignment horizontal="center" vertical="center" wrapText="1"/>
    </xf>
    <xf numFmtId="4" fontId="9" fillId="0" borderId="12" xfId="0" applyNumberFormat="1" applyFont="1" applyBorder="1" applyAlignment="1" applyProtection="1">
      <alignment horizontal="center" vertical="center" wrapText="1"/>
    </xf>
    <xf numFmtId="4" fontId="10" fillId="0" borderId="12" xfId="0" applyNumberFormat="1" applyFont="1" applyBorder="1" applyAlignment="1" applyProtection="1">
      <alignment horizontal="center" vertical="center" wrapText="1"/>
    </xf>
    <xf numFmtId="180" fontId="11" fillId="0" borderId="12" xfId="0" applyNumberFormat="1" applyFont="1" applyBorder="1" applyAlignment="1" applyProtection="1">
      <alignment horizontal="center" vertical="center" wrapText="1"/>
    </xf>
    <xf numFmtId="17" fontId="3" fillId="0" borderId="12" xfId="0" applyNumberFormat="1" applyFont="1" applyBorder="1" applyAlignment="1" applyProtection="1">
      <alignment horizontal="center" vertical="center" wrapText="1"/>
    </xf>
    <xf numFmtId="4" fontId="9" fillId="0" borderId="13" xfId="0" applyNumberFormat="1" applyFont="1" applyBorder="1" applyAlignment="1" applyProtection="1">
      <alignment horizontal="center" vertical="center" wrapText="1"/>
    </xf>
    <xf numFmtId="4" fontId="10" fillId="0" borderId="13" xfId="0" applyNumberFormat="1" applyFont="1" applyBorder="1" applyAlignment="1" applyProtection="1">
      <alignment horizontal="center" vertical="center" wrapText="1"/>
    </xf>
    <xf numFmtId="180" fontId="11" fillId="0" borderId="13" xfId="0" applyNumberFormat="1" applyFont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80" fontId="12" fillId="4" borderId="15" xfId="0" applyNumberFormat="1" applyFont="1" applyFill="1" applyBorder="1" applyAlignment="1" applyProtection="1">
      <alignment vertical="center" wrapText="1"/>
    </xf>
    <xf numFmtId="181" fontId="12" fillId="4" borderId="15" xfId="0" applyNumberFormat="1" applyFont="1" applyFill="1" applyBorder="1" applyAlignment="1" applyProtection="1">
      <alignment vertical="center" wrapText="1"/>
    </xf>
    <xf numFmtId="180" fontId="13" fillId="4" borderId="15" xfId="0" applyNumberFormat="1" applyFont="1" applyFill="1" applyBorder="1" applyAlignment="1" applyProtection="1">
      <alignment vertical="center" wrapText="1"/>
    </xf>
    <xf numFmtId="180" fontId="13" fillId="4" borderId="15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</xf>
    <xf numFmtId="180" fontId="3" fillId="0" borderId="0" xfId="0" applyNumberFormat="1" applyFont="1" applyAlignment="1" applyProtection="1">
      <alignment horizont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180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4" fontId="0" fillId="0" borderId="13" xfId="49" applyNumberFormat="1" applyFont="1" applyBorder="1" applyAlignment="1" applyProtection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4" fontId="0" fillId="0" borderId="12" xfId="49" applyNumberFormat="1" applyFont="1" applyBorder="1" applyAlignment="1" applyProtection="1">
      <alignment vertical="center"/>
    </xf>
    <xf numFmtId="0" fontId="0" fillId="0" borderId="13" xfId="0" applyBorder="1" applyAlignment="1">
      <alignment horizontal="center" vertical="center" wrapText="1"/>
    </xf>
    <xf numFmtId="4" fontId="14" fillId="0" borderId="13" xfId="49" applyNumberFormat="1" applyFont="1" applyBorder="1" applyAlignment="1" applyProtection="1">
      <alignment vertical="center"/>
    </xf>
    <xf numFmtId="0" fontId="0" fillId="0" borderId="1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0" xfId="0" applyFont="1" applyBorder="1" applyAlignment="1" applyProtection="1">
      <alignment wrapText="1"/>
    </xf>
    <xf numFmtId="0" fontId="15" fillId="0" borderId="13" xfId="0" applyFont="1" applyBorder="1" applyAlignment="1" applyProtection="1">
      <alignment wrapText="1"/>
    </xf>
    <xf numFmtId="0" fontId="8" fillId="0" borderId="13" xfId="0" applyFont="1" applyBorder="1" applyAlignment="1" applyProtection="1">
      <alignment wrapText="1"/>
    </xf>
    <xf numFmtId="0" fontId="8" fillId="0" borderId="13" xfId="0" applyFont="1" applyBorder="1" applyAlignment="1">
      <alignment vertical="top" wrapText="1"/>
    </xf>
    <xf numFmtId="0" fontId="6" fillId="0" borderId="13" xfId="0" applyFont="1" applyBorder="1" applyAlignment="1" applyProtection="1">
      <alignment wrapText="1"/>
    </xf>
    <xf numFmtId="0" fontId="16" fillId="2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82" fontId="3" fillId="0" borderId="13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83" fontId="3" fillId="0" borderId="13" xfId="0" applyNumberFormat="1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/>
    <xf numFmtId="4" fontId="10" fillId="0" borderId="12" xfId="0" applyNumberFormat="1" applyFont="1" applyBorder="1" applyAlignment="1" applyProtection="1">
      <alignment vertical="center" wrapText="1"/>
    </xf>
    <xf numFmtId="17" fontId="17" fillId="0" borderId="12" xfId="0" applyNumberFormat="1" applyFont="1" applyBorder="1" applyAlignment="1" applyProtection="1">
      <alignment horizontal="center" vertical="center" wrapText="1"/>
    </xf>
    <xf numFmtId="177" fontId="18" fillId="0" borderId="12" xfId="2" applyFont="1" applyBorder="1" applyAlignment="1" applyProtection="1">
      <alignment horizontal="center" vertical="center" wrapText="1"/>
    </xf>
    <xf numFmtId="4" fontId="11" fillId="0" borderId="12" xfId="0" applyNumberFormat="1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177" fontId="18" fillId="0" borderId="12" xfId="2" applyNumberFormat="1" applyFont="1" applyBorder="1" applyAlignment="1" applyProtection="1">
      <alignment horizontal="center" vertical="center" wrapText="1"/>
    </xf>
    <xf numFmtId="4" fontId="10" fillId="0" borderId="13" xfId="0" applyNumberFormat="1" applyFont="1" applyBorder="1" applyAlignment="1" applyProtection="1">
      <alignment vertical="center" wrapText="1"/>
    </xf>
    <xf numFmtId="17" fontId="3" fillId="0" borderId="13" xfId="0" applyNumberFormat="1" applyFont="1" applyBorder="1" applyAlignment="1" applyProtection="1">
      <alignment horizontal="center" vertical="center" wrapText="1"/>
    </xf>
    <xf numFmtId="4" fontId="11" fillId="0" borderId="13" xfId="0" applyNumberFormat="1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184" fontId="3" fillId="0" borderId="0" xfId="0" applyNumberFormat="1" applyFont="1" applyAlignment="1" applyProtection="1">
      <alignment wrapText="1"/>
    </xf>
    <xf numFmtId="4" fontId="3" fillId="0" borderId="0" xfId="0" applyNumberFormat="1" applyFont="1" applyAlignment="1" applyProtection="1">
      <alignment wrapText="1"/>
    </xf>
    <xf numFmtId="17" fontId="3" fillId="0" borderId="0" xfId="0" applyNumberFormat="1" applyFont="1" applyAlignment="1" applyProtection="1">
      <alignment wrapText="1"/>
    </xf>
    <xf numFmtId="17" fontId="0" fillId="0" borderId="0" xfId="0" applyNumberFormat="1" applyAlignment="1" applyProtection="1"/>
    <xf numFmtId="0" fontId="0" fillId="0" borderId="13" xfId="0" applyFont="1" applyBorder="1" applyAlignment="1">
      <alignment wrapText="1"/>
    </xf>
    <xf numFmtId="0" fontId="3" fillId="0" borderId="19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17" fontId="20" fillId="0" borderId="0" xfId="0" applyNumberFormat="1" applyFont="1" applyBorder="1" applyAlignment="1" applyProtection="1">
      <alignment horizontal="left" vertical="top" wrapText="1"/>
    </xf>
    <xf numFmtId="0" fontId="3" fillId="0" borderId="13" xfId="0" applyFont="1" applyBorder="1" applyAlignment="1">
      <alignment vertical="center" wrapText="1"/>
    </xf>
    <xf numFmtId="182" fontId="0" fillId="0" borderId="13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Alignment="1" applyProtection="1">
      <alignment vertical="center" wrapText="1"/>
    </xf>
    <xf numFmtId="181" fontId="3" fillId="0" borderId="13" xfId="0" applyNumberFormat="1" applyFont="1" applyBorder="1" applyAlignment="1" applyProtection="1">
      <alignment horizontal="center" vertical="center" wrapText="1"/>
    </xf>
    <xf numFmtId="181" fontId="3" fillId="0" borderId="13" xfId="0" applyNumberFormat="1" applyFont="1" applyBorder="1" applyAlignment="1">
      <alignment horizontal="center" vertical="center" wrapText="1"/>
    </xf>
    <xf numFmtId="185" fontId="8" fillId="0" borderId="13" xfId="0" applyNumberFormat="1" applyFont="1" applyBorder="1" applyAlignment="1">
      <alignment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4" fontId="21" fillId="0" borderId="0" xfId="0" applyNumberFormat="1" applyFont="1" applyAlignment="1">
      <alignment wrapText="1"/>
    </xf>
    <xf numFmtId="4" fontId="21" fillId="0" borderId="12" xfId="0" applyNumberFormat="1" applyFont="1" applyBorder="1" applyAlignment="1" applyProtection="1">
      <alignment horizontal="center" vertical="center" wrapText="1"/>
    </xf>
    <xf numFmtId="180" fontId="1" fillId="0" borderId="0" xfId="0" applyNumberFormat="1" applyFont="1" applyAlignment="1" applyProtection="1">
      <alignment horizontal="center" vertical="center"/>
    </xf>
    <xf numFmtId="4" fontId="0" fillId="0" borderId="0" xfId="0" applyNumberFormat="1"/>
    <xf numFmtId="4" fontId="21" fillId="0" borderId="12" xfId="0" applyNumberFormat="1" applyFont="1" applyBorder="1" applyAlignment="1">
      <alignment wrapText="1"/>
    </xf>
    <xf numFmtId="4" fontId="21" fillId="0" borderId="13" xfId="0" applyNumberFormat="1" applyFont="1" applyBorder="1" applyAlignment="1">
      <alignment wrapText="1"/>
    </xf>
    <xf numFmtId="4" fontId="21" fillId="0" borderId="13" xfId="0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/>
    <xf numFmtId="186" fontId="3" fillId="0" borderId="0" xfId="0" applyNumberFormat="1" applyFont="1" applyAlignment="1" applyProtection="1">
      <alignment wrapText="1"/>
    </xf>
    <xf numFmtId="186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center"/>
    </xf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E2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79"/>
  <sheetViews>
    <sheetView tabSelected="1" zoomScale="80" zoomScaleNormal="80" topLeftCell="B47" workbookViewId="0">
      <selection activeCell="B48" sqref="B48:L48"/>
    </sheetView>
  </sheetViews>
  <sheetFormatPr defaultColWidth="8.71428571428571" defaultRowHeight="15"/>
  <cols>
    <col min="2" max="2" width="11.9904761904762" style="2" customWidth="1"/>
    <col min="3" max="3" width="17.3142857142857" style="2" customWidth="1"/>
    <col min="4" max="4" width="16.2571428571429" style="2" customWidth="1"/>
    <col min="5" max="5" width="17.5047619047619" style="2" customWidth="1"/>
    <col min="6" max="6" width="16.9619047619048" style="2" customWidth="1"/>
    <col min="7" max="7" width="15" style="2" customWidth="1"/>
    <col min="8" max="8" width="17.3142857142857" style="3" customWidth="1"/>
    <col min="9" max="9" width="21" style="3" customWidth="1"/>
    <col min="10" max="10" width="14.1428571428571" style="2" customWidth="1"/>
    <col min="11" max="11" width="15" style="2" customWidth="1"/>
    <col min="12" max="12" width="16.7809523809524" style="2" customWidth="1"/>
    <col min="13" max="13" width="20.4190476190476" style="2" customWidth="1"/>
    <col min="14" max="14" width="13.152380952381" style="2" customWidth="1"/>
    <col min="15" max="15" width="18" style="2" customWidth="1"/>
    <col min="16" max="16" width="12.2857142857143" style="2" customWidth="1"/>
    <col min="17" max="17" width="16.1428571428571" style="2" customWidth="1"/>
    <col min="18" max="18" width="13.5714285714286" style="2" customWidth="1"/>
    <col min="19" max="19" width="16.2857142857143" style="1" customWidth="1"/>
    <col min="20" max="20" width="13.152380952381" style="2" customWidth="1"/>
    <col min="21" max="21" width="15.1428571428571" style="2" customWidth="1"/>
    <col min="22" max="22" width="17.5714285714286" style="2" customWidth="1"/>
    <col min="23" max="23" width="20.1428571428571" style="2" customWidth="1"/>
    <col min="24" max="24" width="16.2857142857143" style="4" customWidth="1"/>
    <col min="25" max="25" width="17.7142857142857" style="4" customWidth="1"/>
    <col min="26" max="26" width="8.71428571428571" style="4"/>
  </cols>
  <sheetData>
    <row r="1" ht="26.25" customHeight="1" spans="2:2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23">
      <c r="B2" s="6"/>
      <c r="C2" s="7"/>
      <c r="D2" s="7"/>
      <c r="E2" s="7"/>
      <c r="F2" s="7"/>
      <c r="G2" s="7"/>
      <c r="H2" s="6"/>
      <c r="I2" s="6"/>
      <c r="J2" s="7"/>
      <c r="K2" s="7"/>
      <c r="L2" s="7"/>
      <c r="M2" s="7"/>
      <c r="N2" s="7"/>
      <c r="O2" s="7"/>
      <c r="P2" s="72"/>
      <c r="Q2" s="72"/>
      <c r="R2" s="72"/>
      <c r="S2" s="6"/>
      <c r="T2" s="72"/>
      <c r="U2" s="72"/>
      <c r="V2" s="72"/>
      <c r="W2" s="72"/>
    </row>
    <row r="3" ht="15.75" spans="2:23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>
      <c r="B4" s="6"/>
      <c r="C4" s="7"/>
      <c r="D4" s="7"/>
      <c r="E4" s="7"/>
      <c r="F4" s="7"/>
      <c r="G4" s="7"/>
      <c r="H4" s="6"/>
      <c r="I4" s="6"/>
      <c r="J4" s="7"/>
      <c r="K4" s="7"/>
      <c r="L4" s="7"/>
      <c r="M4" s="7"/>
      <c r="N4" s="7"/>
      <c r="O4" s="7"/>
      <c r="P4" s="72"/>
      <c r="Q4" s="72"/>
      <c r="R4" s="72"/>
      <c r="S4" s="6"/>
      <c r="T4" s="72"/>
      <c r="U4" s="72"/>
      <c r="V4" s="72"/>
      <c r="W4" s="72"/>
    </row>
    <row r="5" ht="19.5" customHeight="1" spans="2:23"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19.5" customHeight="1" spans="2:1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ht="19.5" customHeight="1" spans="2: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19.5" customHeight="1" spans="2:23">
      <c r="B8" s="9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9.5" customHeight="1" spans="2:15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ht="19.5" customHeight="1" spans="2: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19.5" customHeight="1" spans="2:23">
      <c r="B11" s="9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9.5" customHeight="1" spans="2:1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ht="19.5" customHeight="1" spans="2:23">
      <c r="B13" s="12" t="s">
        <v>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ht="19.5" customHeight="1" spans="2:23"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ht="19.5" customHeight="1" spans="2:23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97"/>
      <c r="T15" s="13"/>
      <c r="U15" s="13"/>
      <c r="V15" s="13"/>
      <c r="W15" s="13"/>
    </row>
    <row r="16" ht="22.5" customHeight="1" spans="2:23">
      <c r="B16" s="12" t="s">
        <v>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ht="31.5" customHeight="1" spans="2:23">
      <c r="B17" s="12" t="s">
        <v>10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customHeight="1" spans="2:23">
      <c r="B18" s="14" t="s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="1" customFormat="1" ht="54.75" customHeight="1" spans="2:26">
      <c r="B19" s="15" t="s">
        <v>12</v>
      </c>
      <c r="C19" s="16"/>
      <c r="D19" s="17" t="s">
        <v>13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98"/>
      <c r="Y19" s="98"/>
      <c r="Z19" s="98"/>
    </row>
    <row r="20" s="1" customFormat="1" ht="63" customHeight="1" spans="2:26">
      <c r="B20" s="15"/>
      <c r="C20" s="18" t="s">
        <v>14</v>
      </c>
      <c r="D20" s="19" t="s">
        <v>15</v>
      </c>
      <c r="E20" s="20" t="s">
        <v>16</v>
      </c>
      <c r="F20" s="20"/>
      <c r="G20" s="20"/>
      <c r="H20" s="20" t="s">
        <v>17</v>
      </c>
      <c r="I20" s="20"/>
      <c r="J20" s="20"/>
      <c r="K20" s="45" t="s">
        <v>18</v>
      </c>
      <c r="L20" s="20" t="s">
        <v>19</v>
      </c>
      <c r="M20" s="20"/>
      <c r="N20" s="20"/>
      <c r="O20" s="20"/>
      <c r="P20" s="20" t="s">
        <v>20</v>
      </c>
      <c r="Q20" s="20"/>
      <c r="R20" s="45" t="s">
        <v>21</v>
      </c>
      <c r="S20" s="20" t="s">
        <v>22</v>
      </c>
      <c r="T20" s="20"/>
      <c r="U20" s="20" t="s">
        <v>23</v>
      </c>
      <c r="V20" s="20"/>
      <c r="W20" s="19" t="s">
        <v>24</v>
      </c>
      <c r="X20" s="98"/>
      <c r="Y20" s="98"/>
      <c r="Z20" s="112"/>
    </row>
    <row r="21" s="1" customFormat="1" ht="54.75" customHeight="1" spans="2:26">
      <c r="B21" s="15"/>
      <c r="C21" s="18"/>
      <c r="D21" s="19"/>
      <c r="E21" s="21" t="s">
        <v>25</v>
      </c>
      <c r="F21" s="21" t="s">
        <v>26</v>
      </c>
      <c r="G21" s="21" t="s">
        <v>27</v>
      </c>
      <c r="H21" s="21" t="s">
        <v>25</v>
      </c>
      <c r="I21" s="21" t="s">
        <v>26</v>
      </c>
      <c r="J21" s="21" t="s">
        <v>27</v>
      </c>
      <c r="K21" s="21" t="s">
        <v>25</v>
      </c>
      <c r="L21" s="45" t="s">
        <v>28</v>
      </c>
      <c r="M21" s="21" t="s">
        <v>25</v>
      </c>
      <c r="N21" s="21" t="s">
        <v>26</v>
      </c>
      <c r="O21" s="21" t="s">
        <v>27</v>
      </c>
      <c r="P21" s="21" t="s">
        <v>25</v>
      </c>
      <c r="Q21" s="21" t="s">
        <v>26</v>
      </c>
      <c r="R21" s="21"/>
      <c r="S21" s="21" t="s">
        <v>25</v>
      </c>
      <c r="T21" s="21" t="s">
        <v>26</v>
      </c>
      <c r="U21" s="21" t="s">
        <v>25</v>
      </c>
      <c r="V21" s="21" t="s">
        <v>29</v>
      </c>
      <c r="W21" s="19"/>
      <c r="X21" s="99"/>
      <c r="Y21" s="99"/>
      <c r="Z21" s="98"/>
    </row>
    <row r="22" s="1" customFormat="1" ht="24.75" customHeight="1" spans="2:26">
      <c r="B22" s="22">
        <v>46023</v>
      </c>
      <c r="C22" s="23">
        <v>18234263.21</v>
      </c>
      <c r="D22" s="24">
        <v>18085730.27</v>
      </c>
      <c r="E22" s="24">
        <v>52098213.31</v>
      </c>
      <c r="F22" s="25"/>
      <c r="G22" s="25"/>
      <c r="H22" s="24">
        <v>35644631.15</v>
      </c>
      <c r="I22" s="25"/>
      <c r="J22" s="25"/>
      <c r="K22" s="73">
        <v>12617.27</v>
      </c>
      <c r="L22" s="74">
        <v>46023</v>
      </c>
      <c r="M22" s="75">
        <v>17670478.33</v>
      </c>
      <c r="N22" s="76"/>
      <c r="O22" s="25"/>
      <c r="P22" s="77"/>
      <c r="Q22" s="100"/>
      <c r="R22" s="77"/>
      <c r="S22" s="101"/>
      <c r="T22" s="25"/>
      <c r="U22" s="101"/>
      <c r="V22" s="77"/>
      <c r="W22" s="24">
        <f>M22</f>
        <v>17670478.33</v>
      </c>
      <c r="X22" s="102">
        <f>SUM(E22:G22)</f>
        <v>52098213.31</v>
      </c>
      <c r="Y22" s="102">
        <f>SUM(H22:J22)</f>
        <v>35644631.15</v>
      </c>
      <c r="Z22" s="98"/>
    </row>
    <row r="23" s="1" customFormat="1" ht="24.75" customHeight="1" spans="2:26">
      <c r="B23" s="22">
        <v>46054</v>
      </c>
      <c r="C23" s="23">
        <v>18225193.41</v>
      </c>
      <c r="D23" s="24">
        <v>18076660.47</v>
      </c>
      <c r="E23" s="24">
        <v>99623972.24</v>
      </c>
      <c r="F23" s="25"/>
      <c r="G23" s="25"/>
      <c r="H23" s="24">
        <v>16216404.82</v>
      </c>
      <c r="I23" s="25"/>
      <c r="J23" s="25"/>
      <c r="K23" s="73">
        <v>12617.27</v>
      </c>
      <c r="L23" s="74">
        <v>46023</v>
      </c>
      <c r="M23" s="78">
        <v>314236.05</v>
      </c>
      <c r="N23" s="76"/>
      <c r="O23" s="25"/>
      <c r="P23" s="77"/>
      <c r="Q23" s="100"/>
      <c r="R23" s="77"/>
      <c r="S23" s="101"/>
      <c r="T23" s="25"/>
      <c r="U23" s="103">
        <v>303674.49</v>
      </c>
      <c r="V23" s="77"/>
      <c r="W23" s="24">
        <f>M23+M24+U23</f>
        <v>18288388.87</v>
      </c>
      <c r="X23" s="102"/>
      <c r="Y23" s="102"/>
      <c r="Z23" s="98"/>
    </row>
    <row r="24" s="1" customFormat="1" ht="24.75" customHeight="1" spans="2:26">
      <c r="B24" s="26">
        <v>46054</v>
      </c>
      <c r="C24" s="23"/>
      <c r="D24" s="24"/>
      <c r="E24" s="24"/>
      <c r="F24" s="25"/>
      <c r="G24" s="25"/>
      <c r="H24" s="24"/>
      <c r="I24" s="25"/>
      <c r="J24" s="25"/>
      <c r="K24" s="73"/>
      <c r="L24" s="26">
        <v>46054</v>
      </c>
      <c r="M24" s="75">
        <v>17670478.33</v>
      </c>
      <c r="N24" s="76"/>
      <c r="O24" s="25"/>
      <c r="P24" s="77"/>
      <c r="Q24" s="104"/>
      <c r="R24" s="77"/>
      <c r="S24" s="101"/>
      <c r="T24" s="25"/>
      <c r="U24" s="101"/>
      <c r="V24" s="77"/>
      <c r="W24" s="24"/>
      <c r="X24" s="102"/>
      <c r="Y24" s="102"/>
      <c r="Z24" s="98"/>
    </row>
    <row r="25" s="1" customFormat="1" ht="24.75" customHeight="1" spans="2:26">
      <c r="B25" s="22">
        <v>46082</v>
      </c>
      <c r="C25" s="23">
        <v>18334517.19</v>
      </c>
      <c r="D25" s="23">
        <v>18113402.85</v>
      </c>
      <c r="E25" s="24">
        <v>64377398.09</v>
      </c>
      <c r="F25" s="25"/>
      <c r="G25" s="25"/>
      <c r="H25" s="24">
        <v>21188912.85</v>
      </c>
      <c r="I25" s="25"/>
      <c r="J25" s="25"/>
      <c r="K25" s="73">
        <v>12617.27</v>
      </c>
      <c r="L25" s="74">
        <v>46023</v>
      </c>
      <c r="M25" s="78">
        <v>16696.03</v>
      </c>
      <c r="N25" s="76"/>
      <c r="O25" s="25"/>
      <c r="P25" s="77"/>
      <c r="Q25" s="104"/>
      <c r="R25" s="77"/>
      <c r="S25" s="101"/>
      <c r="T25" s="25"/>
      <c r="U25" s="101"/>
      <c r="V25" s="77"/>
      <c r="W25" s="24">
        <f>M25+M26+M27</f>
        <v>17652293.73</v>
      </c>
      <c r="X25" s="102"/>
      <c r="Y25" s="102"/>
      <c r="Z25" s="98"/>
    </row>
    <row r="26" s="1" customFormat="1" ht="24.75" customHeight="1" spans="2:26">
      <c r="B26" s="26">
        <v>46082</v>
      </c>
      <c r="C26" s="23"/>
      <c r="D26" s="23"/>
      <c r="E26" s="24"/>
      <c r="F26" s="25"/>
      <c r="G26" s="25"/>
      <c r="H26" s="24"/>
      <c r="I26" s="25"/>
      <c r="J26" s="25"/>
      <c r="K26" s="73"/>
      <c r="L26" s="26">
        <v>46054</v>
      </c>
      <c r="M26" s="78">
        <v>329489.93</v>
      </c>
      <c r="N26" s="76"/>
      <c r="O26" s="25"/>
      <c r="P26" s="77"/>
      <c r="Q26" s="104"/>
      <c r="R26" s="77"/>
      <c r="S26" s="101"/>
      <c r="T26" s="25"/>
      <c r="U26" s="101"/>
      <c r="V26" s="77"/>
      <c r="W26" s="24"/>
      <c r="X26" s="102"/>
      <c r="Y26" s="102"/>
      <c r="Z26" s="98"/>
    </row>
    <row r="27" s="1" customFormat="1" ht="24.75" customHeight="1" spans="2:26">
      <c r="B27" s="26">
        <v>46082</v>
      </c>
      <c r="C27" s="27"/>
      <c r="D27" s="27"/>
      <c r="E27" s="28"/>
      <c r="F27" s="29"/>
      <c r="G27" s="29"/>
      <c r="H27" s="28"/>
      <c r="I27" s="29"/>
      <c r="J27" s="29"/>
      <c r="K27" s="79"/>
      <c r="L27" s="80">
        <v>46082</v>
      </c>
      <c r="M27" s="78">
        <v>17306107.77</v>
      </c>
      <c r="N27" s="81"/>
      <c r="O27" s="29"/>
      <c r="P27" s="82"/>
      <c r="Q27" s="105"/>
      <c r="R27" s="82"/>
      <c r="S27" s="106"/>
      <c r="T27" s="29"/>
      <c r="U27" s="106"/>
      <c r="V27" s="82"/>
      <c r="W27" s="28"/>
      <c r="X27" s="102"/>
      <c r="Y27" s="102"/>
      <c r="Z27" s="98"/>
    </row>
    <row r="28" ht="24.75" customHeight="1" spans="1:25">
      <c r="A28" s="1"/>
      <c r="B28" s="30"/>
      <c r="C28" s="31">
        <f>SUM(C22:C27)</f>
        <v>54793973.81</v>
      </c>
      <c r="D28" s="31">
        <f>SUM(D22:D27)</f>
        <v>54275793.59</v>
      </c>
      <c r="E28" s="32">
        <f>SUM(E22:E27)</f>
        <v>216099583.64</v>
      </c>
      <c r="F28" s="33"/>
      <c r="G28" s="34"/>
      <c r="H28" s="32">
        <f>SUM(H22:H27)</f>
        <v>73049948.82</v>
      </c>
      <c r="I28" s="33">
        <f>SUM(I22:I22)</f>
        <v>0</v>
      </c>
      <c r="J28" s="33"/>
      <c r="K28" s="31">
        <f>SUM(K22:K27)</f>
        <v>37851.81</v>
      </c>
      <c r="L28" s="33"/>
      <c r="M28" s="31">
        <f>SUM(M22:M27)</f>
        <v>53307486.44</v>
      </c>
      <c r="N28" s="31"/>
      <c r="O28" s="33"/>
      <c r="P28" s="33"/>
      <c r="Q28" s="33"/>
      <c r="R28" s="33"/>
      <c r="S28" s="33"/>
      <c r="T28" s="33"/>
      <c r="U28" s="31">
        <f>SUM(U23:U24)</f>
        <v>303674.49</v>
      </c>
      <c r="V28" s="33"/>
      <c r="W28" s="31">
        <f>SUM(W22:W27)</f>
        <v>53611160.93</v>
      </c>
      <c r="X28" s="102">
        <f>SUM(E28:G28)</f>
        <v>216099583.64</v>
      </c>
      <c r="Y28" s="102">
        <f>SUM(H28:J28)</f>
        <v>73049948.82</v>
      </c>
    </row>
    <row r="29" ht="24.25" customHeight="1" spans="2:23">
      <c r="B29" s="35"/>
      <c r="C29" s="35"/>
      <c r="D29" s="35"/>
      <c r="E29" s="35"/>
      <c r="F29" s="35"/>
      <c r="G29" s="35"/>
      <c r="H29" s="36"/>
      <c r="I29" s="43"/>
      <c r="J29" s="35"/>
      <c r="K29" s="35"/>
      <c r="L29" s="35"/>
      <c r="M29" s="35"/>
      <c r="N29" s="83"/>
      <c r="O29" s="83"/>
      <c r="P29" s="83"/>
      <c r="Q29" s="107"/>
      <c r="R29" s="108"/>
      <c r="S29" s="109"/>
      <c r="T29" s="35"/>
      <c r="U29" s="42"/>
      <c r="V29" s="35"/>
      <c r="W29" s="35"/>
    </row>
    <row r="30" ht="54.75" customHeight="1" spans="2:23">
      <c r="B30" s="37" t="s">
        <v>30</v>
      </c>
      <c r="C30" s="37"/>
      <c r="D30" s="37"/>
      <c r="E30" s="37"/>
      <c r="F30" s="37"/>
      <c r="G30" s="37"/>
      <c r="H30" s="37"/>
      <c r="I30" s="37"/>
      <c r="J30" s="37"/>
      <c r="N30" s="83"/>
      <c r="O30" s="83"/>
      <c r="P30" s="83"/>
      <c r="Q30" s="107"/>
      <c r="R30" s="108"/>
      <c r="S30" s="109"/>
      <c r="T30" s="35"/>
      <c r="U30" s="42"/>
      <c r="V30" s="35"/>
      <c r="W30" s="42"/>
    </row>
    <row r="31" customHeight="1" spans="2:23">
      <c r="B31" s="38" t="s">
        <v>31</v>
      </c>
      <c r="C31" s="38"/>
      <c r="D31" s="38"/>
      <c r="E31" s="38"/>
      <c r="F31" s="38"/>
      <c r="G31" s="38"/>
      <c r="H31" s="38"/>
      <c r="I31" s="38"/>
      <c r="J31" s="38"/>
      <c r="N31" s="83"/>
      <c r="O31" s="83"/>
      <c r="P31" s="83"/>
      <c r="Q31" s="107"/>
      <c r="R31" s="108"/>
      <c r="S31" s="109"/>
      <c r="T31" s="35"/>
      <c r="U31" s="35"/>
      <c r="V31" s="35"/>
      <c r="W31" s="35"/>
    </row>
    <row r="32" spans="2:23">
      <c r="B32" s="38"/>
      <c r="C32" s="38"/>
      <c r="D32" s="38"/>
      <c r="E32" s="38"/>
      <c r="F32" s="38"/>
      <c r="G32" s="38"/>
      <c r="H32" s="38"/>
      <c r="I32" s="38"/>
      <c r="J32" s="38"/>
      <c r="N32" s="83"/>
      <c r="O32" s="84"/>
      <c r="P32" s="35"/>
      <c r="Q32" s="107"/>
      <c r="R32" s="108"/>
      <c r="S32" s="109"/>
      <c r="T32" s="35"/>
      <c r="U32" s="35"/>
      <c r="V32" s="35"/>
      <c r="W32" s="35"/>
    </row>
    <row r="33" ht="23" customHeight="1" spans="2:23">
      <c r="B33" s="39" t="s">
        <v>32</v>
      </c>
      <c r="C33" s="39"/>
      <c r="D33" s="39"/>
      <c r="E33" s="39"/>
      <c r="F33" s="39"/>
      <c r="G33" s="39"/>
      <c r="H33" s="39"/>
      <c r="I33" s="39"/>
      <c r="J33" s="39"/>
      <c r="N33" s="83"/>
      <c r="O33" s="84"/>
      <c r="P33" s="35"/>
      <c r="Q33" s="107"/>
      <c r="R33" s="108"/>
      <c r="S33" s="109"/>
      <c r="T33" s="35"/>
      <c r="U33" s="35"/>
      <c r="V33" s="35"/>
      <c r="W33" s="35"/>
    </row>
    <row r="34" customHeight="1" spans="2:23">
      <c r="B34" s="40" t="s">
        <v>33</v>
      </c>
      <c r="C34" s="40"/>
      <c r="D34" s="40"/>
      <c r="E34" s="40"/>
      <c r="F34" s="40"/>
      <c r="G34" s="40"/>
      <c r="H34" s="40"/>
      <c r="I34" s="40"/>
      <c r="J34" s="40"/>
      <c r="N34" s="83"/>
      <c r="O34" s="84"/>
      <c r="P34" s="35"/>
      <c r="Q34" s="107"/>
      <c r="R34" s="108"/>
      <c r="S34" s="109"/>
      <c r="T34" s="35"/>
      <c r="U34" s="35"/>
      <c r="V34" s="35"/>
      <c r="W34" s="35"/>
    </row>
    <row r="35" customHeight="1" spans="2:23">
      <c r="B35" s="40" t="s">
        <v>34</v>
      </c>
      <c r="C35" s="40"/>
      <c r="D35" s="40"/>
      <c r="E35" s="40"/>
      <c r="F35" s="40"/>
      <c r="G35" s="40"/>
      <c r="H35" s="40"/>
      <c r="I35" s="40"/>
      <c r="J35" s="40"/>
      <c r="N35" s="83"/>
      <c r="O35" s="84"/>
      <c r="P35" s="35"/>
      <c r="Q35" s="107"/>
      <c r="R35" s="108"/>
      <c r="S35" s="109"/>
      <c r="T35" s="35"/>
      <c r="U35" s="35"/>
      <c r="V35" s="35"/>
      <c r="W35" s="35"/>
    </row>
    <row r="36" customHeight="1" spans="2:23">
      <c r="B36" s="40" t="s">
        <v>35</v>
      </c>
      <c r="C36" s="40"/>
      <c r="D36" s="40"/>
      <c r="E36" s="40"/>
      <c r="F36" s="40"/>
      <c r="G36" s="40"/>
      <c r="H36" s="40"/>
      <c r="I36" s="40"/>
      <c r="J36" s="40"/>
      <c r="N36" s="83"/>
      <c r="O36" s="84"/>
      <c r="P36" s="35"/>
      <c r="Q36" s="107"/>
      <c r="R36" s="108"/>
      <c r="S36" s="109"/>
      <c r="T36" s="35"/>
      <c r="U36" s="35"/>
      <c r="V36" s="35"/>
      <c r="W36" s="35"/>
    </row>
    <row r="37" ht="15.75" customHeight="1" spans="2:23">
      <c r="B37" s="41" t="s">
        <v>36</v>
      </c>
      <c r="C37" s="41"/>
      <c r="D37" s="41"/>
      <c r="E37" s="41"/>
      <c r="F37" s="41"/>
      <c r="G37" s="41"/>
      <c r="H37" s="41"/>
      <c r="I37" s="41"/>
      <c r="J37" s="41"/>
      <c r="N37" s="83"/>
      <c r="O37" s="84"/>
      <c r="P37" s="35"/>
      <c r="Q37" s="107"/>
      <c r="R37" s="108"/>
      <c r="S37" s="109"/>
      <c r="T37" s="35"/>
      <c r="U37" s="35"/>
      <c r="V37" s="35"/>
      <c r="W37" s="35"/>
    </row>
    <row r="38" ht="25.15" customHeight="1" spans="2:23">
      <c r="B38" s="35"/>
      <c r="C38" s="35"/>
      <c r="D38" s="35"/>
      <c r="E38" s="42"/>
      <c r="F38" s="35"/>
      <c r="G38" s="35"/>
      <c r="H38" s="43"/>
      <c r="I38" s="43"/>
      <c r="J38" s="35"/>
      <c r="N38" s="83"/>
      <c r="O38" s="84"/>
      <c r="P38" s="35"/>
      <c r="Q38" s="107"/>
      <c r="R38" s="108"/>
      <c r="S38" s="109"/>
      <c r="T38" s="35"/>
      <c r="U38" s="35"/>
      <c r="V38" s="35"/>
      <c r="W38" s="35"/>
    </row>
    <row r="39" ht="24.25" customHeight="1" spans="2:23">
      <c r="B39" s="44" t="s">
        <v>37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35"/>
      <c r="N39" s="85"/>
      <c r="O39" s="84"/>
      <c r="P39" s="35"/>
      <c r="Q39" s="107"/>
      <c r="R39" s="108"/>
      <c r="S39" s="109"/>
      <c r="T39" s="35"/>
      <c r="U39" s="35"/>
      <c r="V39" s="35"/>
      <c r="W39" s="35"/>
    </row>
    <row r="40" ht="54.75" customHeight="1" spans="2:23">
      <c r="B40" s="45" t="s">
        <v>31</v>
      </c>
      <c r="C40" s="45"/>
      <c r="D40" s="45"/>
      <c r="E40" s="45"/>
      <c r="F40" s="45"/>
      <c r="G40" s="46" t="s">
        <v>38</v>
      </c>
      <c r="H40" s="46" t="s">
        <v>39</v>
      </c>
      <c r="I40" s="46" t="s">
        <v>40</v>
      </c>
      <c r="J40" s="46" t="s">
        <v>41</v>
      </c>
      <c r="K40" s="46" t="s">
        <v>42</v>
      </c>
      <c r="L40" s="46" t="s">
        <v>43</v>
      </c>
      <c r="M40" s="35"/>
      <c r="N40" s="86"/>
      <c r="O40" s="84"/>
      <c r="P40" s="35"/>
      <c r="Q40" s="107"/>
      <c r="R40" s="108"/>
      <c r="S40" s="109"/>
      <c r="T40" s="35"/>
      <c r="U40" s="35"/>
      <c r="V40" s="35"/>
      <c r="W40" s="35"/>
    </row>
    <row r="41" ht="90" customHeight="1" spans="2:23">
      <c r="B41" s="47" t="s">
        <v>44</v>
      </c>
      <c r="C41" s="47"/>
      <c r="D41" s="47"/>
      <c r="E41" s="47"/>
      <c r="F41" s="47"/>
      <c r="G41" s="48">
        <v>12617.27</v>
      </c>
      <c r="H41" s="49" t="s">
        <v>45</v>
      </c>
      <c r="I41" s="87" t="s">
        <v>46</v>
      </c>
      <c r="J41" s="88" t="s">
        <v>47</v>
      </c>
      <c r="K41" s="88" t="s">
        <v>47</v>
      </c>
      <c r="L41" s="89" t="s">
        <v>48</v>
      </c>
      <c r="M41" s="35"/>
      <c r="N41" s="86"/>
      <c r="O41" s="84"/>
      <c r="P41" s="90"/>
      <c r="Q41" s="93"/>
      <c r="R41" s="93"/>
      <c r="S41" s="93"/>
      <c r="T41" s="35"/>
      <c r="U41" s="35"/>
      <c r="V41" s="35"/>
      <c r="W41" s="35"/>
    </row>
    <row r="42" ht="83" customHeight="1" spans="2:23">
      <c r="B42" s="50" t="s">
        <v>49</v>
      </c>
      <c r="C42" s="50"/>
      <c r="D42" s="50"/>
      <c r="E42" s="50"/>
      <c r="F42" s="50"/>
      <c r="G42" s="51">
        <v>12617.27</v>
      </c>
      <c r="H42" s="52" t="s">
        <v>50</v>
      </c>
      <c r="I42" s="52" t="s">
        <v>51</v>
      </c>
      <c r="J42" s="91" t="s">
        <v>52</v>
      </c>
      <c r="K42" s="91" t="s">
        <v>53</v>
      </c>
      <c r="L42" s="63" t="s">
        <v>48</v>
      </c>
      <c r="M42" s="35"/>
      <c r="N42" s="86"/>
      <c r="O42" s="84"/>
      <c r="P42" s="90"/>
      <c r="Q42" s="93"/>
      <c r="R42" s="93"/>
      <c r="S42" s="93"/>
      <c r="T42" s="35"/>
      <c r="U42" s="35"/>
      <c r="V42" s="35"/>
      <c r="W42" s="35"/>
    </row>
    <row r="43" ht="91" customHeight="1" spans="2:23">
      <c r="B43" s="50" t="s">
        <v>49</v>
      </c>
      <c r="C43" s="50"/>
      <c r="D43" s="50"/>
      <c r="E43" s="50"/>
      <c r="F43" s="50"/>
      <c r="G43" s="51">
        <v>12617.27</v>
      </c>
      <c r="H43" s="52" t="s">
        <v>50</v>
      </c>
      <c r="I43" s="52" t="s">
        <v>51</v>
      </c>
      <c r="J43" s="91" t="s">
        <v>54</v>
      </c>
      <c r="K43" s="91" t="s">
        <v>54</v>
      </c>
      <c r="L43" s="63" t="s">
        <v>48</v>
      </c>
      <c r="M43" s="35"/>
      <c r="N43" s="86"/>
      <c r="O43" s="84"/>
      <c r="P43" s="90"/>
      <c r="Q43" s="93"/>
      <c r="R43" s="93"/>
      <c r="S43" s="93"/>
      <c r="T43" s="35"/>
      <c r="U43" s="35"/>
      <c r="V43" s="35"/>
      <c r="W43" s="35"/>
    </row>
    <row r="44" ht="54.75" customHeight="1" spans="2:23">
      <c r="B44" s="47" t="s">
        <v>55</v>
      </c>
      <c r="C44" s="47"/>
      <c r="D44" s="47"/>
      <c r="E44" s="47"/>
      <c r="F44" s="47"/>
      <c r="G44" s="53">
        <f>SUM(G41:G43)</f>
        <v>37851.81</v>
      </c>
      <c r="H44" s="54"/>
      <c r="I44" s="54"/>
      <c r="J44" s="92"/>
      <c r="K44" s="92"/>
      <c r="L44" s="54"/>
      <c r="M44" s="35"/>
      <c r="N44" s="86"/>
      <c r="O44" s="84"/>
      <c r="P44" s="90"/>
      <c r="Q44" s="93"/>
      <c r="R44" s="93"/>
      <c r="S44" s="93"/>
      <c r="T44" s="35"/>
      <c r="U44" s="35"/>
      <c r="V44" s="35"/>
      <c r="W44" s="35"/>
    </row>
    <row r="45" ht="13" customHeight="1" spans="2:23">
      <c r="B45" s="55"/>
      <c r="C45" s="55"/>
      <c r="D45" s="55"/>
      <c r="E45" s="55"/>
      <c r="F45" s="55"/>
      <c r="G45" s="55"/>
      <c r="H45" s="55"/>
      <c r="I45" s="93"/>
      <c r="J45" s="55"/>
      <c r="K45" s="55"/>
      <c r="L45" s="55"/>
      <c r="M45" s="35"/>
      <c r="N45" s="35"/>
      <c r="O45" s="35"/>
      <c r="P45" s="35"/>
      <c r="Q45" s="55"/>
      <c r="R45" s="35"/>
      <c r="S45" s="110"/>
      <c r="T45" s="35"/>
      <c r="U45" s="35"/>
      <c r="V45" s="35"/>
      <c r="W45" s="35"/>
    </row>
    <row r="46" ht="22" customHeight="1" spans="2:23">
      <c r="B46" s="56" t="s">
        <v>56</v>
      </c>
      <c r="C46" s="56"/>
      <c r="D46" s="55"/>
      <c r="E46" s="55"/>
      <c r="F46" s="55"/>
      <c r="G46" s="55"/>
      <c r="H46" s="55"/>
      <c r="I46" s="93"/>
      <c r="J46" s="55"/>
      <c r="K46" s="55"/>
      <c r="L46" s="55"/>
      <c r="M46" s="35"/>
      <c r="N46" s="35"/>
      <c r="O46" s="35"/>
      <c r="P46" s="35"/>
      <c r="Q46" s="55"/>
      <c r="R46" s="35"/>
      <c r="S46" s="110"/>
      <c r="T46" s="35"/>
      <c r="U46" s="35"/>
      <c r="V46" s="35"/>
      <c r="W46" s="35"/>
    </row>
    <row r="47" ht="408" customHeight="1" spans="2:23">
      <c r="B47" s="57" t="s">
        <v>57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71"/>
      <c r="N47" s="71"/>
      <c r="O47" s="71"/>
      <c r="P47" s="71"/>
      <c r="Q47" s="35"/>
      <c r="R47" s="35"/>
      <c r="S47" s="110"/>
      <c r="T47" s="35"/>
      <c r="U47" s="35"/>
      <c r="V47" s="35"/>
      <c r="W47" s="35"/>
    </row>
    <row r="48" ht="134" customHeight="1" spans="2:23">
      <c r="B48" s="58" t="s">
        <v>58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35"/>
      <c r="N48" s="35"/>
      <c r="O48" s="35"/>
      <c r="P48" s="35"/>
      <c r="Q48" s="35"/>
      <c r="R48" s="35"/>
      <c r="S48" s="110"/>
      <c r="T48" s="35"/>
      <c r="U48" s="35"/>
      <c r="V48" s="35"/>
      <c r="W48" s="35"/>
    </row>
    <row r="49" ht="47" customHeight="1" spans="2:23">
      <c r="B49" s="59" t="s">
        <v>59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35"/>
      <c r="N49" s="35"/>
      <c r="O49" s="35"/>
      <c r="P49" s="35"/>
      <c r="Q49" s="35"/>
      <c r="R49" s="35"/>
      <c r="S49" s="110"/>
      <c r="T49" s="35"/>
      <c r="U49" s="35"/>
      <c r="V49" s="35"/>
      <c r="W49" s="35"/>
    </row>
    <row r="50" ht="57" customHeight="1" spans="2:23">
      <c r="B50" s="60" t="s">
        <v>60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35"/>
      <c r="N50" s="35"/>
      <c r="O50" s="35"/>
      <c r="P50" s="35"/>
      <c r="Q50" s="35"/>
      <c r="R50" s="35"/>
      <c r="S50" s="110"/>
      <c r="T50" s="35"/>
      <c r="U50" s="35"/>
      <c r="V50" s="35"/>
      <c r="W50" s="35"/>
    </row>
    <row r="51" ht="56" customHeight="1" spans="2:23">
      <c r="B51" s="60" t="s">
        <v>61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35"/>
      <c r="N51" s="35"/>
      <c r="O51" s="35"/>
      <c r="P51" s="35"/>
      <c r="Q51" s="35"/>
      <c r="R51" s="35"/>
      <c r="S51" s="110"/>
      <c r="T51" s="35"/>
      <c r="U51" s="35"/>
      <c r="V51" s="35"/>
      <c r="W51" s="35"/>
    </row>
    <row r="52" ht="20.5" customHeight="1" spans="2:23">
      <c r="B52" s="35"/>
      <c r="C52" s="35"/>
      <c r="D52" s="35"/>
      <c r="E52" s="35"/>
      <c r="F52" s="35"/>
      <c r="G52" s="35"/>
      <c r="H52" s="43"/>
      <c r="I52" s="43"/>
      <c r="J52" s="35"/>
      <c r="K52" s="35"/>
      <c r="L52" s="35"/>
      <c r="M52" s="35"/>
      <c r="N52" s="35"/>
      <c r="O52" s="35"/>
      <c r="P52" s="35"/>
      <c r="Q52" s="35"/>
      <c r="R52" s="111"/>
      <c r="S52" s="111"/>
      <c r="T52" s="111"/>
      <c r="U52" s="111"/>
      <c r="V52" s="35"/>
      <c r="W52" s="35"/>
    </row>
    <row r="53" ht="54.75" customHeight="1" spans="2:23">
      <c r="B53" s="61" t="s">
        <v>62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35"/>
      <c r="N53" s="35"/>
      <c r="O53" s="35"/>
      <c r="P53" s="35"/>
      <c r="Q53" s="35"/>
      <c r="R53" s="111"/>
      <c r="S53" s="111"/>
      <c r="T53" s="111"/>
      <c r="U53" s="111"/>
      <c r="V53" s="35"/>
      <c r="W53" s="35"/>
    </row>
    <row r="54" ht="54.75" customHeight="1" spans="2:23">
      <c r="B54" s="45" t="s">
        <v>40</v>
      </c>
      <c r="C54" s="45"/>
      <c r="D54" s="62" t="s">
        <v>63</v>
      </c>
      <c r="E54" s="45" t="s">
        <v>64</v>
      </c>
      <c r="F54" s="45"/>
      <c r="G54" s="45" t="s">
        <v>65</v>
      </c>
      <c r="H54" s="45" t="s">
        <v>66</v>
      </c>
      <c r="I54" s="45" t="s">
        <v>67</v>
      </c>
      <c r="J54" s="45" t="s">
        <v>68</v>
      </c>
      <c r="K54" s="45"/>
      <c r="L54" s="45" t="s">
        <v>69</v>
      </c>
      <c r="M54" s="35"/>
      <c r="N54" s="35"/>
      <c r="O54" s="35"/>
      <c r="P54" s="35"/>
      <c r="Q54" s="35"/>
      <c r="R54" s="111"/>
      <c r="S54" s="111"/>
      <c r="T54" s="111"/>
      <c r="U54" s="111"/>
      <c r="V54" s="35"/>
      <c r="W54" s="35"/>
    </row>
    <row r="55" ht="44.75" customHeight="1" spans="2:23">
      <c r="B55" s="63"/>
      <c r="C55" s="63"/>
      <c r="D55" s="64"/>
      <c r="E55" s="65"/>
      <c r="F55" s="65"/>
      <c r="G55" s="66">
        <v>4</v>
      </c>
      <c r="H55" s="66">
        <v>15000100</v>
      </c>
      <c r="I55" s="66" t="s">
        <v>70</v>
      </c>
      <c r="J55" s="66"/>
      <c r="K55" s="66"/>
      <c r="L55" s="94"/>
      <c r="M55" s="35"/>
      <c r="N55" s="35"/>
      <c r="O55" s="35"/>
      <c r="P55" s="35"/>
      <c r="Q55" s="35"/>
      <c r="R55" s="111"/>
      <c r="S55" s="111"/>
      <c r="T55" s="111"/>
      <c r="U55" s="111"/>
      <c r="V55" s="35"/>
      <c r="W55" s="35"/>
    </row>
    <row r="56" ht="28.9" customHeight="1" spans="2:23">
      <c r="B56" s="63"/>
      <c r="C56" s="63"/>
      <c r="D56" s="64"/>
      <c r="E56" s="67"/>
      <c r="F56" s="67"/>
      <c r="G56" s="66">
        <v>4</v>
      </c>
      <c r="H56" s="66">
        <v>15000100</v>
      </c>
      <c r="I56" s="66" t="s">
        <v>70</v>
      </c>
      <c r="J56" s="63"/>
      <c r="K56" s="63"/>
      <c r="L56" s="95"/>
      <c r="M56" s="35"/>
      <c r="N56" s="35"/>
      <c r="O56" s="35"/>
      <c r="P56" s="35"/>
      <c r="Q56" s="35"/>
      <c r="R56" s="111"/>
      <c r="S56" s="111"/>
      <c r="T56" s="111"/>
      <c r="U56" s="111"/>
      <c r="V56" s="35"/>
      <c r="W56" s="35"/>
    </row>
    <row r="57" ht="78" customHeight="1" spans="2:23">
      <c r="B57" s="66"/>
      <c r="C57" s="66"/>
      <c r="D57" s="68"/>
      <c r="E57" s="67"/>
      <c r="F57" s="67"/>
      <c r="G57" s="66">
        <v>4</v>
      </c>
      <c r="H57" s="66">
        <v>15000100</v>
      </c>
      <c r="I57" s="66" t="s">
        <v>70</v>
      </c>
      <c r="J57" s="63"/>
      <c r="K57" s="63"/>
      <c r="L57" s="95"/>
      <c r="M57" s="35"/>
      <c r="N57" s="35"/>
      <c r="O57" s="35"/>
      <c r="P57" s="35"/>
      <c r="Q57" s="35"/>
      <c r="R57" s="111"/>
      <c r="S57" s="111"/>
      <c r="T57" s="111"/>
      <c r="U57" s="111"/>
      <c r="V57" s="35"/>
      <c r="W57" s="35"/>
    </row>
    <row r="58" ht="74" customHeight="1" spans="2:23">
      <c r="B58" s="66"/>
      <c r="C58" s="66"/>
      <c r="D58" s="68"/>
      <c r="E58" s="65"/>
      <c r="F58" s="65"/>
      <c r="G58" s="69">
        <v>4</v>
      </c>
      <c r="H58" s="66">
        <v>15000100</v>
      </c>
      <c r="I58" s="66" t="s">
        <v>70</v>
      </c>
      <c r="J58" s="66"/>
      <c r="K58" s="66"/>
      <c r="L58" s="95"/>
      <c r="M58" s="35"/>
      <c r="N58" s="35"/>
      <c r="O58" s="35"/>
      <c r="P58" s="35"/>
      <c r="Q58" s="35"/>
      <c r="R58" s="111"/>
      <c r="S58" s="111"/>
      <c r="T58" s="111"/>
      <c r="U58" s="111"/>
      <c r="V58" s="35"/>
      <c r="W58" s="35"/>
    </row>
    <row r="59" ht="25.15" customHeight="1" spans="2:23">
      <c r="B59" s="70" t="s">
        <v>71</v>
      </c>
      <c r="C59" s="70"/>
      <c r="D59" s="70"/>
      <c r="E59" s="70"/>
      <c r="F59" s="70"/>
      <c r="G59" s="70"/>
      <c r="H59" s="70"/>
      <c r="I59" s="70"/>
      <c r="J59" s="70"/>
      <c r="K59" s="70"/>
      <c r="L59" s="96">
        <f>SUM(L55,L56,L57,L58)</f>
        <v>0</v>
      </c>
      <c r="M59" s="35"/>
      <c r="N59" s="35"/>
      <c r="O59" s="35"/>
      <c r="P59" s="35"/>
      <c r="Q59" s="35"/>
      <c r="R59" s="111"/>
      <c r="S59" s="111"/>
      <c r="T59" s="111"/>
      <c r="U59" s="111"/>
      <c r="V59" s="35"/>
      <c r="W59" s="35"/>
    </row>
    <row r="60" ht="13.95" customHeight="1" spans="2:23">
      <c r="B60" s="71" t="s">
        <v>72</v>
      </c>
      <c r="C60" s="71"/>
      <c r="D60" s="71"/>
      <c r="E60" s="71"/>
      <c r="F60" s="71"/>
      <c r="G60" s="71"/>
      <c r="H60" s="71"/>
      <c r="I60" s="71"/>
      <c r="J60" s="71"/>
      <c r="K60" s="71"/>
      <c r="L60" s="35"/>
      <c r="M60" s="35"/>
      <c r="N60" s="35"/>
      <c r="O60" s="35"/>
      <c r="P60" s="35"/>
      <c r="Q60" s="35"/>
      <c r="R60" s="111"/>
      <c r="S60" s="111"/>
      <c r="T60" s="111"/>
      <c r="U60" s="111"/>
      <c r="V60" s="35"/>
      <c r="W60" s="35"/>
    </row>
    <row r="61" ht="54.75" customHeight="1" spans="2:23">
      <c r="B61" s="35"/>
      <c r="C61" s="35"/>
      <c r="D61" s="35"/>
      <c r="E61" s="35"/>
      <c r="F61" s="35"/>
      <c r="G61" s="35"/>
      <c r="H61" s="43"/>
      <c r="I61" s="43"/>
      <c r="J61" s="35"/>
      <c r="K61" s="35"/>
      <c r="L61" s="35"/>
      <c r="M61" s="35"/>
      <c r="N61" s="35"/>
      <c r="O61" s="35"/>
      <c r="P61" s="35"/>
      <c r="Q61" s="35"/>
      <c r="R61" s="111"/>
      <c r="S61" s="111"/>
      <c r="T61" s="111"/>
      <c r="U61" s="111"/>
      <c r="V61" s="35"/>
      <c r="W61" s="35"/>
    </row>
    <row r="62" ht="54.75" customHeight="1" spans="2:23">
      <c r="B62" s="35"/>
      <c r="C62" s="35"/>
      <c r="D62" s="35"/>
      <c r="E62" s="35"/>
      <c r="F62" s="35"/>
      <c r="G62" s="35"/>
      <c r="H62" s="43"/>
      <c r="I62" s="43"/>
      <c r="J62" s="35"/>
      <c r="K62" s="35"/>
      <c r="L62" s="35"/>
      <c r="M62" s="35"/>
      <c r="N62" s="35"/>
      <c r="O62" s="35"/>
      <c r="P62" s="35"/>
      <c r="Q62" s="35"/>
      <c r="R62" s="111"/>
      <c r="S62" s="111"/>
      <c r="T62" s="111"/>
      <c r="U62" s="111"/>
      <c r="V62" s="35"/>
      <c r="W62" s="35"/>
    </row>
    <row r="63" ht="54.75" customHeight="1" spans="2:23">
      <c r="B63" s="35"/>
      <c r="C63" s="35"/>
      <c r="D63" s="35"/>
      <c r="E63" s="35"/>
      <c r="F63" s="35"/>
      <c r="G63" s="35"/>
      <c r="H63" s="43"/>
      <c r="I63" s="43"/>
      <c r="J63" s="35"/>
      <c r="K63" s="35"/>
      <c r="L63" s="35"/>
      <c r="M63" s="35"/>
      <c r="N63" s="35"/>
      <c r="O63" s="35"/>
      <c r="P63" s="35"/>
      <c r="Q63" s="35"/>
      <c r="R63" s="111"/>
      <c r="S63" s="111"/>
      <c r="T63" s="111"/>
      <c r="U63" s="111"/>
      <c r="V63" s="35"/>
      <c r="W63" s="35"/>
    </row>
    <row r="64" ht="54.75" customHeight="1" spans="2:23">
      <c r="B64" s="35"/>
      <c r="C64" s="35"/>
      <c r="D64" s="35"/>
      <c r="E64" s="35"/>
      <c r="F64" s="35"/>
      <c r="G64" s="35"/>
      <c r="H64" s="43"/>
      <c r="I64" s="43"/>
      <c r="J64" s="35"/>
      <c r="K64" s="35"/>
      <c r="L64" s="35"/>
      <c r="M64" s="35"/>
      <c r="N64" s="35"/>
      <c r="O64" s="35"/>
      <c r="P64" s="35"/>
      <c r="Q64" s="35"/>
      <c r="R64" s="111"/>
      <c r="S64" s="111"/>
      <c r="T64" s="111"/>
      <c r="U64" s="111"/>
      <c r="V64" s="35"/>
      <c r="W64" s="35"/>
    </row>
    <row r="65" ht="54.75" customHeight="1" spans="2:23">
      <c r="B65" s="35"/>
      <c r="C65" s="35"/>
      <c r="D65" s="35"/>
      <c r="E65" s="35"/>
      <c r="F65" s="35"/>
      <c r="G65" s="35"/>
      <c r="H65" s="43"/>
      <c r="I65" s="43"/>
      <c r="J65" s="35"/>
      <c r="K65" s="35"/>
      <c r="L65" s="35"/>
      <c r="M65" s="35"/>
      <c r="N65" s="35"/>
      <c r="O65" s="35"/>
      <c r="P65" s="35"/>
      <c r="Q65" s="35"/>
      <c r="R65" s="111"/>
      <c r="S65" s="111"/>
      <c r="T65" s="111"/>
      <c r="U65" s="111"/>
      <c r="V65" s="35"/>
      <c r="W65" s="35"/>
    </row>
    <row r="66" ht="54.75" customHeight="1" spans="2:23">
      <c r="B66" s="35"/>
      <c r="C66" s="35"/>
      <c r="D66" s="35"/>
      <c r="E66" s="35"/>
      <c r="F66" s="35"/>
      <c r="G66" s="35"/>
      <c r="H66" s="43"/>
      <c r="I66" s="43"/>
      <c r="J66" s="35"/>
      <c r="K66" s="35"/>
      <c r="L66" s="35"/>
      <c r="M66" s="35"/>
      <c r="N66" s="35"/>
      <c r="O66" s="35"/>
      <c r="P66" s="35"/>
      <c r="Q66" s="35"/>
      <c r="R66" s="111"/>
      <c r="S66" s="111"/>
      <c r="T66" s="111"/>
      <c r="U66" s="111"/>
      <c r="V66" s="35"/>
      <c r="W66" s="35"/>
    </row>
    <row r="67" ht="54.75" customHeight="1" spans="2:23">
      <c r="B67" s="35"/>
      <c r="C67" s="35"/>
      <c r="D67" s="35"/>
      <c r="E67" s="35"/>
      <c r="F67" s="35"/>
      <c r="G67" s="35"/>
      <c r="H67" s="43"/>
      <c r="I67" s="43"/>
      <c r="J67" s="35"/>
      <c r="K67" s="35"/>
      <c r="L67" s="35"/>
      <c r="M67" s="35"/>
      <c r="N67" s="35"/>
      <c r="O67" s="35"/>
      <c r="P67" s="35"/>
      <c r="Q67" s="35"/>
      <c r="R67" s="35"/>
      <c r="S67" s="110"/>
      <c r="T67" s="35"/>
      <c r="U67" s="35"/>
      <c r="V67" s="35"/>
      <c r="W67" s="35"/>
    </row>
    <row r="68" ht="54.75" customHeight="1" spans="2:23">
      <c r="B68" s="35"/>
      <c r="C68" s="35"/>
      <c r="D68" s="35"/>
      <c r="E68" s="35"/>
      <c r="F68" s="35"/>
      <c r="G68" s="35"/>
      <c r="H68" s="43"/>
      <c r="I68" s="43"/>
      <c r="J68" s="35"/>
      <c r="K68" s="35"/>
      <c r="L68" s="35"/>
      <c r="M68" s="35"/>
      <c r="N68" s="35"/>
      <c r="O68" s="35"/>
      <c r="P68" s="35"/>
      <c r="Q68" s="35"/>
      <c r="R68" s="35"/>
      <c r="S68" s="110"/>
      <c r="T68" s="35"/>
      <c r="U68" s="35"/>
      <c r="V68" s="35"/>
      <c r="W68" s="35"/>
    </row>
    <row r="69" ht="54.75" customHeight="1" spans="2:23">
      <c r="B69" s="35"/>
      <c r="C69" s="35"/>
      <c r="D69" s="35"/>
      <c r="E69" s="35"/>
      <c r="F69" s="35"/>
      <c r="G69" s="35"/>
      <c r="H69" s="43"/>
      <c r="I69" s="43"/>
      <c r="J69" s="35"/>
      <c r="K69" s="35"/>
      <c r="L69" s="35"/>
      <c r="M69" s="35"/>
      <c r="N69" s="35"/>
      <c r="O69" s="35"/>
      <c r="P69" s="35"/>
      <c r="Q69" s="35"/>
      <c r="R69" s="35"/>
      <c r="S69" s="110"/>
      <c r="T69" s="35"/>
      <c r="U69" s="35"/>
      <c r="V69" s="35"/>
      <c r="W69" s="35"/>
    </row>
    <row r="70" ht="54.75" customHeight="1" spans="2:23">
      <c r="B70" s="35"/>
      <c r="C70" s="35"/>
      <c r="D70" s="35"/>
      <c r="E70" s="35"/>
      <c r="F70" s="35"/>
      <c r="G70" s="35"/>
      <c r="H70" s="43"/>
      <c r="I70" s="43"/>
      <c r="J70" s="35"/>
      <c r="K70" s="35"/>
      <c r="L70" s="35"/>
      <c r="M70" s="35"/>
      <c r="N70" s="35"/>
      <c r="O70" s="35"/>
      <c r="P70" s="35"/>
      <c r="Q70" s="35"/>
      <c r="R70" s="35"/>
      <c r="S70" s="110"/>
      <c r="T70" s="35"/>
      <c r="U70" s="35"/>
      <c r="V70" s="35"/>
      <c r="W70" s="35"/>
    </row>
    <row r="71" ht="54.75" customHeight="1" spans="2:23">
      <c r="B71" s="35"/>
      <c r="C71" s="35"/>
      <c r="D71" s="35"/>
      <c r="E71" s="35"/>
      <c r="F71" s="35"/>
      <c r="G71" s="35"/>
      <c r="H71" s="43"/>
      <c r="I71" s="43"/>
      <c r="J71" s="35"/>
      <c r="K71" s="35"/>
      <c r="L71" s="35"/>
      <c r="M71" s="35"/>
      <c r="N71" s="35"/>
      <c r="O71" s="35"/>
      <c r="P71" s="35"/>
      <c r="Q71" s="35"/>
      <c r="R71" s="35"/>
      <c r="S71" s="110"/>
      <c r="T71" s="35"/>
      <c r="U71" s="35"/>
      <c r="V71" s="35"/>
      <c r="W71" s="35"/>
    </row>
    <row r="72" ht="54.75" customHeight="1" spans="2:23">
      <c r="B72" s="35"/>
      <c r="C72" s="35"/>
      <c r="D72" s="35"/>
      <c r="E72" s="35"/>
      <c r="F72" s="35"/>
      <c r="G72" s="35"/>
      <c r="H72" s="43"/>
      <c r="I72" s="43"/>
      <c r="J72" s="35"/>
      <c r="K72" s="35"/>
      <c r="L72" s="35"/>
      <c r="M72" s="35"/>
      <c r="N72" s="35"/>
      <c r="O72" s="35"/>
      <c r="P72" s="35"/>
      <c r="Q72" s="35"/>
      <c r="R72" s="35"/>
      <c r="S72" s="110"/>
      <c r="T72" s="35"/>
      <c r="U72" s="35"/>
      <c r="V72" s="35"/>
      <c r="W72" s="35"/>
    </row>
    <row r="73" ht="54.75" customHeight="1" spans="2:23">
      <c r="B73" s="35"/>
      <c r="C73" s="35"/>
      <c r="D73" s="35"/>
      <c r="E73" s="35"/>
      <c r="F73" s="35"/>
      <c r="G73" s="35"/>
      <c r="H73" s="43"/>
      <c r="I73" s="43"/>
      <c r="J73" s="35"/>
      <c r="K73" s="35"/>
      <c r="L73" s="35"/>
      <c r="M73" s="35"/>
      <c r="N73" s="35"/>
      <c r="O73" s="35"/>
      <c r="P73" s="35"/>
      <c r="Q73" s="35"/>
      <c r="R73" s="35"/>
      <c r="S73" s="110"/>
      <c r="T73" s="35"/>
      <c r="U73" s="35"/>
      <c r="V73" s="35"/>
      <c r="W73" s="35"/>
    </row>
    <row r="74" ht="54.75" customHeight="1" spans="2:23">
      <c r="B74" s="35"/>
      <c r="C74" s="35"/>
      <c r="D74" s="35"/>
      <c r="E74" s="35"/>
      <c r="F74" s="35"/>
      <c r="G74" s="35"/>
      <c r="H74" s="43"/>
      <c r="I74" s="43"/>
      <c r="J74" s="35"/>
      <c r="K74" s="35"/>
      <c r="L74" s="35"/>
      <c r="M74" s="35"/>
      <c r="N74" s="35"/>
      <c r="O74" s="35"/>
      <c r="P74" s="35"/>
      <c r="Q74" s="35"/>
      <c r="R74" s="35"/>
      <c r="S74" s="110"/>
      <c r="T74" s="35"/>
      <c r="U74" s="35"/>
      <c r="V74" s="35"/>
      <c r="W74" s="35"/>
    </row>
    <row r="75" ht="54.75" customHeight="1" spans="2:23">
      <c r="B75" s="35"/>
      <c r="C75" s="35"/>
      <c r="D75" s="35"/>
      <c r="E75" s="35"/>
      <c r="F75" s="35"/>
      <c r="G75" s="35"/>
      <c r="H75" s="43"/>
      <c r="I75" s="43"/>
      <c r="J75" s="35"/>
      <c r="K75" s="35"/>
      <c r="L75" s="35"/>
      <c r="M75" s="35"/>
      <c r="N75" s="35"/>
      <c r="O75" s="35"/>
      <c r="P75" s="35"/>
      <c r="Q75" s="35"/>
      <c r="R75" s="35"/>
      <c r="S75" s="110"/>
      <c r="T75" s="35"/>
      <c r="U75" s="35"/>
      <c r="V75" s="35"/>
      <c r="W75" s="35"/>
    </row>
    <row r="76" ht="54.75" customHeight="1" spans="2:23">
      <c r="B76" s="113"/>
      <c r="C76" s="113"/>
      <c r="D76" s="113"/>
      <c r="E76" s="113"/>
      <c r="F76" s="113"/>
      <c r="G76" s="113"/>
      <c r="H76" s="114"/>
      <c r="I76" s="114"/>
      <c r="J76" s="113"/>
      <c r="K76" s="113"/>
      <c r="L76" s="113"/>
      <c r="M76" s="113"/>
      <c r="N76" s="113"/>
      <c r="O76" s="113"/>
      <c r="P76" s="113"/>
      <c r="Q76" s="113"/>
      <c r="R76" s="113"/>
      <c r="S76" s="115"/>
      <c r="T76" s="113"/>
      <c r="U76" s="113"/>
      <c r="V76" s="113"/>
      <c r="W76" s="113"/>
    </row>
    <row r="77" ht="54.75" customHeight="1" spans="2:23">
      <c r="B77" s="113"/>
      <c r="C77" s="113"/>
      <c r="D77" s="113"/>
      <c r="E77" s="113"/>
      <c r="F77" s="113"/>
      <c r="G77" s="113"/>
      <c r="H77" s="114"/>
      <c r="I77" s="114"/>
      <c r="J77" s="113"/>
      <c r="K77" s="113"/>
      <c r="L77" s="113"/>
      <c r="M77" s="113"/>
      <c r="N77" s="113"/>
      <c r="O77" s="113"/>
      <c r="P77" s="113"/>
      <c r="Q77" s="113"/>
      <c r="R77" s="113"/>
      <c r="S77" s="115"/>
      <c r="T77" s="113"/>
      <c r="U77" s="113"/>
      <c r="V77" s="113"/>
      <c r="W77" s="113"/>
    </row>
    <row r="78" ht="54.75" customHeight="1" spans="2:23">
      <c r="B78" s="113"/>
      <c r="C78" s="113"/>
      <c r="D78" s="113"/>
      <c r="E78" s="113"/>
      <c r="F78" s="113"/>
      <c r="G78" s="113"/>
      <c r="H78" s="114"/>
      <c r="I78" s="114"/>
      <c r="J78" s="113"/>
      <c r="K78" s="113"/>
      <c r="L78" s="113"/>
      <c r="M78" s="113"/>
      <c r="N78" s="113"/>
      <c r="O78" s="113"/>
      <c r="P78" s="113"/>
      <c r="Q78" s="113"/>
      <c r="R78" s="113"/>
      <c r="S78" s="115"/>
      <c r="T78" s="113"/>
      <c r="U78" s="113"/>
      <c r="V78" s="113"/>
      <c r="W78" s="113"/>
    </row>
    <row r="79" ht="54.75" customHeight="1" spans="2:23">
      <c r="B79" s="113"/>
      <c r="C79" s="113"/>
      <c r="D79" s="113"/>
      <c r="E79" s="113"/>
      <c r="F79" s="113"/>
      <c r="G79" s="113"/>
      <c r="H79" s="114"/>
      <c r="I79" s="114"/>
      <c r="J79" s="113"/>
      <c r="K79" s="113"/>
      <c r="L79" s="113"/>
      <c r="M79" s="113"/>
      <c r="N79" s="113"/>
      <c r="O79" s="113"/>
      <c r="P79" s="113"/>
      <c r="Q79" s="113"/>
      <c r="R79" s="113"/>
      <c r="S79" s="115"/>
      <c r="T79" s="113"/>
      <c r="U79" s="113"/>
      <c r="V79" s="113"/>
      <c r="W79" s="113"/>
    </row>
  </sheetData>
  <mergeCells count="64">
    <mergeCell ref="B1:W1"/>
    <mergeCell ref="B3:W3"/>
    <mergeCell ref="B5:W5"/>
    <mergeCell ref="B6:O6"/>
    <mergeCell ref="B7:O7"/>
    <mergeCell ref="B8:W8"/>
    <mergeCell ref="B9:O9"/>
    <mergeCell ref="B10:O10"/>
    <mergeCell ref="B11:W11"/>
    <mergeCell ref="B12:O12"/>
    <mergeCell ref="B13:W13"/>
    <mergeCell ref="B14:W14"/>
    <mergeCell ref="B15:P15"/>
    <mergeCell ref="B16:W16"/>
    <mergeCell ref="B17:W17"/>
    <mergeCell ref="B18:W18"/>
    <mergeCell ref="D19:W19"/>
    <mergeCell ref="E20:G20"/>
    <mergeCell ref="H20:J20"/>
    <mergeCell ref="L20:O20"/>
    <mergeCell ref="P20:Q20"/>
    <mergeCell ref="S20:T20"/>
    <mergeCell ref="U20:V20"/>
    <mergeCell ref="B30:J30"/>
    <mergeCell ref="B33:J33"/>
    <mergeCell ref="B34:J34"/>
    <mergeCell ref="B35:J35"/>
    <mergeCell ref="B36:J36"/>
    <mergeCell ref="B37:J37"/>
    <mergeCell ref="B39:L39"/>
    <mergeCell ref="B40:F40"/>
    <mergeCell ref="B41:F41"/>
    <mergeCell ref="B42:F42"/>
    <mergeCell ref="B43:F43"/>
    <mergeCell ref="B44:F44"/>
    <mergeCell ref="B46:C46"/>
    <mergeCell ref="B47:L47"/>
    <mergeCell ref="B48:L48"/>
    <mergeCell ref="B49:L49"/>
    <mergeCell ref="B50:L50"/>
    <mergeCell ref="B51:L51"/>
    <mergeCell ref="B53:L53"/>
    <mergeCell ref="B54:C54"/>
    <mergeCell ref="E54:F54"/>
    <mergeCell ref="J54:K54"/>
    <mergeCell ref="B55:C55"/>
    <mergeCell ref="E55:F55"/>
    <mergeCell ref="J55:K55"/>
    <mergeCell ref="B56:C56"/>
    <mergeCell ref="E56:F56"/>
    <mergeCell ref="J56:K56"/>
    <mergeCell ref="B57:C57"/>
    <mergeCell ref="E57:F57"/>
    <mergeCell ref="J57:K57"/>
    <mergeCell ref="B58:C58"/>
    <mergeCell ref="E58:F58"/>
    <mergeCell ref="J58:K58"/>
    <mergeCell ref="B59:K59"/>
    <mergeCell ref="B60:K60"/>
    <mergeCell ref="B19:B21"/>
    <mergeCell ref="C20:C21"/>
    <mergeCell ref="D20:D21"/>
    <mergeCell ref="W20:W21"/>
    <mergeCell ref="B31:J32"/>
  </mergeCells>
  <pageMargins left="0.590277777777778" right="0.511805555555556" top="0.629861111111111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michellefigueiredo</cp:lastModifiedBy>
  <cp:revision>101</cp:revision>
  <dcterms:created xsi:type="dcterms:W3CDTF">2025-01-20T14:18:00Z</dcterms:created>
  <dcterms:modified xsi:type="dcterms:W3CDTF">2026-05-19T14:24:46Z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8D4E6041327D44CFB962F777F15701E8_12</vt:lpwstr>
  </property>
  <property fmtid="{D5CDD505-2E9C-101B-9397-08002B2CF9AE}" pid="3" name="KSOProductBuildVer">
    <vt:lpwstr>1046-12.2.0.13306</vt:lpwstr>
  </property>
</Properties>
</file>